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Jobs 2021+\21016 - Land Adjacent to The Ageas Bowl, Botley Road, West End, Southampton\Admin\Area Schedules\"/>
    </mc:Choice>
  </mc:AlternateContent>
  <xr:revisionPtr revIDLastSave="0" documentId="13_ncr:1_{37A24EE1-9248-4308-8482-B7961ED7942A}" xr6:coauthVersionLast="47" xr6:coauthVersionMax="47" xr10:uidLastSave="{00000000-0000-0000-0000-000000000000}"/>
  <bookViews>
    <workbookView xWindow="38290" yWindow="-110" windowWidth="38620" windowHeight="21100" tabRatio="763" activeTab="3" xr2:uid="{7A4F0556-9356-4920-9341-7625CA2571F0}"/>
  </bookViews>
  <sheets>
    <sheet name="Character Area 1+2" sheetId="4" r:id="rId1"/>
    <sheet name="Character Area 3 - Pavilion + M" sheetId="11" r:id="rId2"/>
    <sheet name="Character Area 4 - Care home" sheetId="12" r:id="rId3"/>
    <sheet name="Character Area 5 - Residential" sheetId="13" r:id="rId4"/>
    <sheet name="Character Area 5 - Well-being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3" l="1"/>
  <c r="G21" i="13" s="1"/>
  <c r="K10" i="13"/>
  <c r="K25" i="13"/>
  <c r="L25" i="13"/>
  <c r="M25" i="13"/>
  <c r="N21" i="13"/>
  <c r="N23" i="13"/>
  <c r="N22" i="13"/>
  <c r="N20" i="13"/>
  <c r="N25" i="13" l="1"/>
  <c r="F24" i="13"/>
  <c r="K14" i="13"/>
  <c r="K13" i="13"/>
  <c r="K12" i="13"/>
  <c r="K11" i="13"/>
  <c r="K9" i="13"/>
  <c r="K8" i="13"/>
  <c r="K7" i="13"/>
  <c r="M7" i="13"/>
  <c r="N7" i="13" s="1"/>
  <c r="M8" i="13"/>
  <c r="N8" i="13" s="1"/>
  <c r="M9" i="13"/>
  <c r="N9" i="13" s="1"/>
  <c r="M10" i="13"/>
  <c r="N10" i="13" s="1"/>
  <c r="L16" i="13"/>
  <c r="M11" i="13"/>
  <c r="N11" i="13" s="1"/>
  <c r="M12" i="13"/>
  <c r="N12" i="13" s="1"/>
  <c r="M13" i="13"/>
  <c r="N13" i="13" s="1"/>
  <c r="M14" i="13"/>
  <c r="N14" i="13" s="1"/>
  <c r="J16" i="13"/>
  <c r="E22" i="13"/>
  <c r="G22" i="13" s="1"/>
  <c r="E20" i="13"/>
  <c r="G20" i="13" s="1"/>
  <c r="I26" i="4"/>
  <c r="C20" i="12"/>
  <c r="K9" i="11"/>
  <c r="K10" i="11"/>
  <c r="K12" i="11"/>
  <c r="J17" i="11"/>
  <c r="K17" i="11" s="1"/>
  <c r="K11" i="11"/>
  <c r="M11" i="12"/>
  <c r="N10" i="12"/>
  <c r="N9" i="12"/>
  <c r="N8" i="12"/>
  <c r="N7" i="12"/>
  <c r="K16" i="16"/>
  <c r="K15" i="16"/>
  <c r="K14" i="16"/>
  <c r="J20" i="16"/>
  <c r="C18" i="16"/>
  <c r="D9" i="16"/>
  <c r="C17" i="11"/>
  <c r="E14" i="13"/>
  <c r="G14" i="13" s="1"/>
  <c r="E13" i="13"/>
  <c r="G13" i="13" s="1"/>
  <c r="E12" i="13"/>
  <c r="G12" i="13" s="1"/>
  <c r="E11" i="13"/>
  <c r="G11" i="13" s="1"/>
  <c r="E10" i="13"/>
  <c r="G10" i="13" s="1"/>
  <c r="E9" i="13"/>
  <c r="G9" i="13" s="1"/>
  <c r="E8" i="13"/>
  <c r="G8" i="13" s="1"/>
  <c r="E7" i="13"/>
  <c r="G7" i="13" s="1"/>
  <c r="F17" i="13"/>
  <c r="D8" i="16"/>
  <c r="D7" i="16"/>
  <c r="I11" i="12"/>
  <c r="J9" i="12"/>
  <c r="J10" i="12"/>
  <c r="J8" i="12"/>
  <c r="J7" i="12"/>
  <c r="E16" i="12"/>
  <c r="E15" i="12"/>
  <c r="E14" i="12"/>
  <c r="E13" i="12"/>
  <c r="E12" i="12"/>
  <c r="E11" i="12"/>
  <c r="E10" i="12"/>
  <c r="E9" i="12"/>
  <c r="E8" i="12"/>
  <c r="D11" i="11"/>
  <c r="D10" i="11"/>
  <c r="D9" i="11"/>
  <c r="D8" i="11"/>
  <c r="D7" i="11"/>
  <c r="E7" i="12"/>
  <c r="J20" i="4"/>
  <c r="K20" i="4" s="1"/>
  <c r="J19" i="4"/>
  <c r="K19" i="4" s="1"/>
  <c r="J18" i="4"/>
  <c r="K18" i="4" s="1"/>
  <c r="F27" i="13" l="1"/>
  <c r="K16" i="13"/>
  <c r="N16" i="13"/>
  <c r="M16" i="13"/>
  <c r="F23" i="12"/>
  <c r="N11" i="12"/>
  <c r="K20" i="16"/>
  <c r="G24" i="13"/>
  <c r="D18" i="16"/>
  <c r="E20" i="16" s="1"/>
  <c r="G17" i="13"/>
  <c r="J11" i="12"/>
  <c r="F22" i="12" s="1"/>
  <c r="G27" i="13" l="1"/>
  <c r="D20" i="12"/>
  <c r="E20" i="12" l="1"/>
  <c r="D17" i="11"/>
</calcChain>
</file>

<file path=xl/sharedStrings.xml><?xml version="1.0" encoding="utf-8"?>
<sst xmlns="http://schemas.openxmlformats.org/spreadsheetml/2006/main" count="242" uniqueCount="101">
  <si>
    <t>Floor Level</t>
  </si>
  <si>
    <t>Accommodation Type</t>
  </si>
  <si>
    <t>please note that all areas are approximate and should not be relied upon for any contractual purposes</t>
  </si>
  <si>
    <t>Build
Type</t>
  </si>
  <si>
    <t>Gf</t>
  </si>
  <si>
    <t>1st</t>
  </si>
  <si>
    <t>2nd</t>
  </si>
  <si>
    <t>3rd</t>
  </si>
  <si>
    <t>New Build</t>
  </si>
  <si>
    <t>Total:</t>
  </si>
  <si>
    <t xml:space="preserve"> Sq.m</t>
  </si>
  <si>
    <t>Sq.ft</t>
  </si>
  <si>
    <t>Total GIA:</t>
  </si>
  <si>
    <t>Total NIA:</t>
  </si>
  <si>
    <t>Budget Hotel</t>
  </si>
  <si>
    <t>WC/Changing</t>
  </si>
  <si>
    <t>Notes</t>
  </si>
  <si>
    <t>CHARACTER AREA 3 - AREAS SCHEDULE</t>
  </si>
  <si>
    <t>Pavilion &amp; Maintenance</t>
  </si>
  <si>
    <t>Areas are over 3 Storeys</t>
  </si>
  <si>
    <t>Maintenance Stores</t>
  </si>
  <si>
    <t>New Build/Refurb</t>
  </si>
  <si>
    <t>Cricket Nets</t>
  </si>
  <si>
    <t>Wicket Cover St.</t>
  </si>
  <si>
    <t xml:space="preserve">Pavilion </t>
  </si>
  <si>
    <t>3640 Sq.m
39,177.3 Sq.ft</t>
  </si>
  <si>
    <t>3844.9 Sq.m
41,383.3 Sq.ft</t>
  </si>
  <si>
    <t>CHARACTER AREA 4 - AREAS SCHEDULE</t>
  </si>
  <si>
    <t>CHARACTER AREA 5 - AREAS SCHEDULE</t>
  </si>
  <si>
    <t>Areas over all storeys</t>
  </si>
  <si>
    <t>HT 1 (174Sq.m) - 4B6P</t>
  </si>
  <si>
    <t>HT 2 (130Sq.m) - 3B5P</t>
  </si>
  <si>
    <t>HT 3 (130 Sq.m) - 3B6P</t>
  </si>
  <si>
    <t>HT 4 (160Sq.m)- 4B6P</t>
  </si>
  <si>
    <t>HT 5 (186Sq.m) - 4B6P</t>
  </si>
  <si>
    <t>HT 6 (163Sq.m) - 4B6P</t>
  </si>
  <si>
    <t>Apartment Block A</t>
  </si>
  <si>
    <t>Apartment Block B</t>
  </si>
  <si>
    <t>Quantities</t>
  </si>
  <si>
    <t>Car Park, Spectator Ramp &amp; Hotel</t>
  </si>
  <si>
    <t>CHARACTER AREA 1&amp;2 - AREAS SCHEDULE</t>
  </si>
  <si>
    <t>Quantity</t>
  </si>
  <si>
    <t>Net Internal Areas</t>
  </si>
  <si>
    <t>Room Sq.m</t>
  </si>
  <si>
    <t>sq.ft</t>
  </si>
  <si>
    <t>Care Home</t>
  </si>
  <si>
    <t>Concierge</t>
  </si>
  <si>
    <t>En-suite + Bedrooms (@ circa 20sq.m)</t>
  </si>
  <si>
    <t>En-suite + Bedrooms (@ circa 24sq.m)</t>
  </si>
  <si>
    <t>En-suite + Bedrooms (@ circa 26sq.m)</t>
  </si>
  <si>
    <t>Gross Internal Areas</t>
  </si>
  <si>
    <t>(Staff rooms, BOH, breakout spaces included in gia)</t>
  </si>
  <si>
    <t xml:space="preserve">Well-Being Centre </t>
  </si>
  <si>
    <t>Residential</t>
  </si>
  <si>
    <t>Total NIA</t>
  </si>
  <si>
    <t>NIA Sq.ft</t>
  </si>
  <si>
    <t>Lower Ground</t>
  </si>
  <si>
    <t>Ground</t>
  </si>
  <si>
    <t>First</t>
  </si>
  <si>
    <t>Leisure/Health</t>
  </si>
  <si>
    <t>REVISION DATE:</t>
  </si>
  <si>
    <t>GEA Sq.m</t>
  </si>
  <si>
    <t>GEA Sq.ft</t>
  </si>
  <si>
    <t>Lower G</t>
  </si>
  <si>
    <t>Gross External Areas</t>
  </si>
  <si>
    <t>Total GEA:</t>
  </si>
  <si>
    <t>Floor level</t>
  </si>
  <si>
    <t>Second</t>
  </si>
  <si>
    <t>Within existing GEA</t>
  </si>
  <si>
    <t xml:space="preserve"> </t>
  </si>
  <si>
    <t>Total GEA :</t>
  </si>
  <si>
    <t>standard family @ 21 sq.m</t>
  </si>
  <si>
    <t>accessible room @ 22 sq.m</t>
  </si>
  <si>
    <t>double shower room @ 15 sq.m</t>
  </si>
  <si>
    <t>Schedule to be updated to the latest hotel scheme</t>
  </si>
  <si>
    <t>HT Gross External Areas</t>
  </si>
  <si>
    <t xml:space="preserve"> GIA Sq.m</t>
  </si>
  <si>
    <t>GIA Sq.ft</t>
  </si>
  <si>
    <t>Total GIA</t>
  </si>
  <si>
    <t>GEA  Sq.m</t>
  </si>
  <si>
    <t xml:space="preserve">HT F+ 3B6P </t>
  </si>
  <si>
    <t xml:space="preserve">HT F 4B6P </t>
  </si>
  <si>
    <t xml:space="preserve">HT F- 4B6P </t>
  </si>
  <si>
    <t xml:space="preserve">HT E/E+  3B6P </t>
  </si>
  <si>
    <t xml:space="preserve">HT D 3B5P </t>
  </si>
  <si>
    <t xml:space="preserve">HT C  4B6P </t>
  </si>
  <si>
    <t xml:space="preserve">HT A  3B5P </t>
  </si>
  <si>
    <t xml:space="preserve">HT B  2B4P </t>
  </si>
  <si>
    <t>Total GEA sq.ft</t>
  </si>
  <si>
    <t>Total GEA sq.m</t>
  </si>
  <si>
    <t>GEA  Sq.ft</t>
  </si>
  <si>
    <t>Apartment Block type</t>
  </si>
  <si>
    <t>Apartment - 1B2P</t>
  </si>
  <si>
    <t>Apartment - 2B4P</t>
  </si>
  <si>
    <t>GIA  Sq.m</t>
  </si>
  <si>
    <t>NIA Sq.m</t>
  </si>
  <si>
    <t>Net/Gross</t>
  </si>
  <si>
    <t>NIA  Sq.m</t>
  </si>
  <si>
    <t>(4-1b2p &amp;18-2b4p)</t>
  </si>
  <si>
    <t>Apartment mix</t>
  </si>
  <si>
    <t xml:space="preserve">HT B/B(t)G  2B4P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</si>
</sst>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Futura Md BT"/>
      <family val="2"/>
    </font>
    <font>
      <b/>
      <sz val="12"/>
      <color theme="1"/>
      <name val="Futura Md BT"/>
      <family val="2"/>
    </font>
    <font>
      <sz val="11"/>
      <color theme="1"/>
      <name val="Futura Md BT"/>
      <family val="2"/>
    </font>
    <font>
      <sz val="11"/>
      <color theme="9" tint="-0.249977111117893"/>
      <name val="Futura Md BT"/>
      <family val="2"/>
    </font>
    <font>
      <sz val="10"/>
      <name val="Tahoma"/>
      <family val="2"/>
    </font>
    <font>
      <b/>
      <sz val="10"/>
      <color rgb="FFA8AA2F"/>
      <name val="Futura Bk BT"/>
      <family val="2"/>
    </font>
    <font>
      <sz val="10"/>
      <name val="Futura Bk BT"/>
      <family val="2"/>
    </font>
    <font>
      <b/>
      <sz val="10"/>
      <color rgb="FFFF0000"/>
      <name val="Futura Bk BT"/>
      <family val="2"/>
    </font>
    <font>
      <sz val="10"/>
      <color theme="1"/>
      <name val="Futura Lt BT"/>
      <family val="2"/>
    </font>
    <font>
      <sz val="10"/>
      <color theme="1"/>
      <name val="Futura Bk BT"/>
      <family val="2"/>
    </font>
    <font>
      <b/>
      <sz val="10"/>
      <color theme="1" tint="0.249977111117893"/>
      <name val="Futura Bk BT"/>
      <family val="2"/>
    </font>
    <font>
      <b/>
      <sz val="10"/>
      <color rgb="FFFF0000"/>
      <name val="Futura Lt BT"/>
      <family val="2"/>
    </font>
    <font>
      <sz val="10"/>
      <color rgb="FFFF0000"/>
      <name val="Futura Lt BT"/>
      <family val="2"/>
    </font>
    <font>
      <b/>
      <sz val="10"/>
      <color theme="1"/>
      <name val="Futura Bk BT"/>
      <family val="2"/>
    </font>
    <font>
      <sz val="8"/>
      <color theme="1"/>
      <name val="Futura Bk BT"/>
      <family val="2"/>
    </font>
    <font>
      <sz val="11"/>
      <color theme="1"/>
      <name val="Calibri"/>
      <family val="2"/>
      <scheme val="minor"/>
    </font>
    <font>
      <b/>
      <sz val="8"/>
      <color theme="1"/>
      <name val="Futura Md BT"/>
      <family val="2"/>
    </font>
    <font>
      <sz val="8"/>
      <color theme="1"/>
      <name val="Calibri"/>
      <family val="2"/>
      <scheme val="minor"/>
    </font>
    <font>
      <b/>
      <sz val="10"/>
      <color theme="1"/>
      <name val="Futura Md BT"/>
      <family val="2"/>
    </font>
    <font>
      <b/>
      <sz val="8"/>
      <name val="Futura Md BT"/>
      <family val="2"/>
    </font>
    <font>
      <sz val="8"/>
      <color theme="1"/>
      <name val="Futura Md BT"/>
      <family val="2"/>
    </font>
    <font>
      <b/>
      <sz val="8"/>
      <color rgb="FFA8AA2F"/>
      <name val="Futura Bk BT"/>
      <family val="2"/>
    </font>
    <font>
      <sz val="8"/>
      <name val="Futura Bk BT"/>
      <family val="2"/>
    </font>
    <font>
      <sz val="8"/>
      <color theme="1"/>
      <name val="Futura Lt BT"/>
      <family val="2"/>
    </font>
    <font>
      <b/>
      <sz val="8"/>
      <name val="Futura Bk BT"/>
      <family val="2"/>
    </font>
    <font>
      <b/>
      <sz val="8"/>
      <color rgb="FFFF0000"/>
      <name val="Futura Bk BT"/>
      <family val="2"/>
    </font>
    <font>
      <b/>
      <sz val="8"/>
      <color theme="1"/>
      <name val="Futura Bk BT"/>
      <family val="2"/>
    </font>
    <font>
      <sz val="8"/>
      <color theme="9" tint="-0.249977111117893"/>
      <name val="Futura Md BT"/>
      <family val="2"/>
    </font>
    <font>
      <sz val="8"/>
      <color theme="0" tint="-0.499984740745262"/>
      <name val="Futura Bk BT"/>
      <family val="2"/>
    </font>
    <font>
      <sz val="8"/>
      <color rgb="FFA8AA2F"/>
      <name val="Futura Bk BT"/>
      <family val="2"/>
    </font>
    <font>
      <sz val="8"/>
      <color rgb="FFFF0000"/>
      <name val="Futura Bk BT"/>
      <family val="2"/>
    </font>
    <font>
      <sz val="8"/>
      <color rgb="FFC00000"/>
      <name val="Futura Md BT"/>
      <family val="2"/>
    </font>
    <font>
      <i/>
      <sz val="8"/>
      <color theme="1"/>
      <name val="Futura Lt B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6" fillId="5" borderId="0" applyNumberFormat="0" applyBorder="0" applyAlignment="0" applyProtection="0"/>
    <xf numFmtId="9" fontId="16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1" fillId="0" borderId="0" xfId="0" applyFont="1"/>
    <xf numFmtId="14" fontId="4" fillId="0" borderId="0" xfId="0" applyNumberFormat="1" applyFont="1"/>
    <xf numFmtId="10" fontId="0" fillId="0" borderId="0" xfId="0" applyNumberFormat="1"/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12" fontId="8" fillId="0" borderId="0" xfId="0" quotePrefix="1" applyNumberFormat="1" applyFont="1" applyAlignment="1">
      <alignment horizontal="center" vertical="center" wrapText="1"/>
    </xf>
    <xf numFmtId="12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2" fontId="14" fillId="0" borderId="0" xfId="0" quotePrefix="1" applyNumberFormat="1" applyFont="1" applyAlignment="1">
      <alignment horizontal="center" vertical="center" wrapText="1"/>
    </xf>
    <xf numFmtId="0" fontId="17" fillId="0" borderId="0" xfId="0" applyFont="1"/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2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12" fontId="23" fillId="0" borderId="1" xfId="0" quotePrefix="1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12" fontId="23" fillId="3" borderId="1" xfId="0" quotePrefix="1" applyNumberFormat="1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2" fontId="23" fillId="0" borderId="1" xfId="0" quotePrefix="1" applyNumberFormat="1" applyFont="1" applyBorder="1" applyAlignment="1">
      <alignment horizontal="center" vertical="center" wrapText="1"/>
    </xf>
    <xf numFmtId="0" fontId="24" fillId="0" borderId="1" xfId="0" applyFont="1" applyBorder="1"/>
    <xf numFmtId="0" fontId="21" fillId="0" borderId="0" xfId="0" applyFont="1"/>
    <xf numFmtId="14" fontId="28" fillId="0" borderId="0" xfId="0" applyNumberFormat="1" applyFont="1"/>
    <xf numFmtId="0" fontId="18" fillId="0" borderId="0" xfId="0" applyFont="1"/>
    <xf numFmtId="0" fontId="21" fillId="3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24" fillId="0" borderId="0" xfId="0" applyFont="1"/>
    <xf numFmtId="0" fontId="26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2" fontId="23" fillId="3" borderId="1" xfId="0" quotePrefix="1" applyNumberFormat="1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2" fontId="15" fillId="0" borderId="0" xfId="0" quotePrefix="1" applyNumberFormat="1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12" fontId="26" fillId="2" borderId="1" xfId="0" quotePrefix="1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2" fontId="27" fillId="0" borderId="0" xfId="0" quotePrefix="1" applyNumberFormat="1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2" fontId="31" fillId="0" borderId="1" xfId="0" quotePrefix="1" applyNumberFormat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2" fontId="31" fillId="0" borderId="0" xfId="0" quotePrefix="1" applyNumberFormat="1" applyFont="1" applyAlignment="1">
      <alignment horizontal="center" vertical="center" wrapText="1"/>
    </xf>
    <xf numFmtId="12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64" fontId="24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12" fontId="15" fillId="0" borderId="1" xfId="0" quotePrefix="1" applyNumberFormat="1" applyFont="1" applyBorder="1" applyAlignment="1">
      <alignment horizontal="center" vertical="center" wrapText="1"/>
    </xf>
    <xf numFmtId="12" fontId="31" fillId="0" borderId="0" xfId="0" applyNumberFormat="1" applyFont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2" fontId="18" fillId="3" borderId="1" xfId="1" quotePrefix="1" applyNumberFormat="1" applyFont="1" applyFill="1" applyBorder="1" applyAlignment="1">
      <alignment horizontal="center" vertical="center" wrapText="1"/>
    </xf>
    <xf numFmtId="12" fontId="18" fillId="3" borderId="1" xfId="1" applyNumberFormat="1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164" fontId="18" fillId="3" borderId="1" xfId="1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12" fontId="31" fillId="2" borderId="1" xfId="0" quotePrefix="1" applyNumberFormat="1" applyFont="1" applyFill="1" applyBorder="1" applyAlignment="1">
      <alignment horizontal="center" vertical="center" wrapText="1"/>
    </xf>
    <xf numFmtId="12" fontId="15" fillId="4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14" fontId="18" fillId="0" borderId="0" xfId="0" applyNumberFormat="1" applyFont="1"/>
    <xf numFmtId="0" fontId="17" fillId="3" borderId="0" xfId="0" applyFont="1" applyFill="1"/>
    <xf numFmtId="14" fontId="18" fillId="3" borderId="0" xfId="0" applyNumberFormat="1" applyFont="1" applyFill="1"/>
    <xf numFmtId="164" fontId="15" fillId="0" borderId="1" xfId="0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164" fontId="23" fillId="7" borderId="1" xfId="0" applyNumberFormat="1" applyFont="1" applyFill="1" applyBorder="1" applyAlignment="1">
      <alignment horizontal="center" vertical="center" wrapText="1"/>
    </xf>
    <xf numFmtId="12" fontId="26" fillId="0" borderId="1" xfId="0" quotePrefix="1" applyNumberFormat="1" applyFont="1" applyBorder="1" applyAlignment="1">
      <alignment horizontal="center" wrapText="1"/>
    </xf>
    <xf numFmtId="12" fontId="26" fillId="0" borderId="1" xfId="0" quotePrefix="1" applyNumberFormat="1" applyFont="1" applyBorder="1" applyAlignment="1">
      <alignment horizontal="center" vertical="center" wrapText="1"/>
    </xf>
    <xf numFmtId="12" fontId="26" fillId="6" borderId="1" xfId="0" quotePrefix="1" applyNumberFormat="1" applyFont="1" applyFill="1" applyBorder="1" applyAlignment="1">
      <alignment horizontal="center" vertical="center" wrapText="1"/>
    </xf>
    <xf numFmtId="12" fontId="15" fillId="3" borderId="1" xfId="0" quotePrefix="1" applyNumberFormat="1" applyFont="1" applyFill="1" applyBorder="1" applyAlignment="1">
      <alignment horizontal="center" vertical="center" wrapText="1"/>
    </xf>
    <xf numFmtId="12" fontId="27" fillId="3" borderId="1" xfId="0" quotePrefix="1" applyNumberFormat="1" applyFont="1" applyFill="1" applyBorder="1" applyAlignment="1">
      <alignment horizontal="center" vertical="center" wrapText="1"/>
    </xf>
    <xf numFmtId="12" fontId="27" fillId="3" borderId="1" xfId="0" quotePrefix="1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1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2" fontId="31" fillId="3" borderId="1" xfId="0" quotePrefix="1" applyNumberFormat="1" applyFont="1" applyFill="1" applyBorder="1" applyAlignment="1">
      <alignment horizontal="center" vertical="center" wrapText="1"/>
    </xf>
    <xf numFmtId="12" fontId="31" fillId="3" borderId="1" xfId="0" applyNumberFormat="1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65" fontId="31" fillId="4" borderId="1" xfId="2" applyNumberFormat="1" applyFont="1" applyFill="1" applyBorder="1" applyAlignment="1">
      <alignment horizontal="center" vertical="center"/>
    </xf>
    <xf numFmtId="165" fontId="23" fillId="3" borderId="1" xfId="2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12" fontId="23" fillId="6" borderId="1" xfId="0" quotePrefix="1" applyNumberFormat="1" applyFont="1" applyFill="1" applyBorder="1" applyAlignment="1">
      <alignment horizontal="center" vertical="center" wrapText="1"/>
    </xf>
    <xf numFmtId="164" fontId="23" fillId="6" borderId="1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/>
    </xf>
    <xf numFmtId="164" fontId="23" fillId="6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12" fontId="23" fillId="0" borderId="0" xfId="0" quotePrefix="1" applyNumberFormat="1" applyFont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</cellXfs>
  <cellStyles count="3">
    <cellStyle name="40% - Accent1" xfId="1" builtinId="31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5050"/>
      <color rgb="FFFF7C8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120651</xdr:rowOff>
    </xdr:from>
    <xdr:to>
      <xdr:col>4</xdr:col>
      <xdr:colOff>740703</xdr:colOff>
      <xdr:row>2</xdr:row>
      <xdr:rowOff>40386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4722D-79A2-48B5-B8B1-DF6FC3C22D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76199" y="120651"/>
          <a:ext cx="4143376" cy="519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5</xdr:col>
      <xdr:colOff>390525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D7DE5-66A6-4DFD-8C31-F1C824EEB0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3825"/>
          <a:ext cx="5016500" cy="4870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125412</xdr:rowOff>
    </xdr:from>
    <xdr:to>
      <xdr:col>4</xdr:col>
      <xdr:colOff>573087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ED14D-85D8-4707-9603-9A81BC57A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5412"/>
          <a:ext cx="5135562" cy="4950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6</xdr:col>
      <xdr:colOff>334962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368511-600A-4859-ABB7-83CA02099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0650"/>
          <a:ext cx="4821237" cy="4997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5</xdr:col>
      <xdr:colOff>544512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6E37C-FBC8-4F04-B5E6-D20D95EF6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3825"/>
          <a:ext cx="5019675" cy="487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BF5C-9C7C-4DE1-B8BA-E86543FEA976}">
  <sheetPr codeName="Sheet1">
    <tabColor theme="0"/>
  </sheetPr>
  <dimension ref="A1:L54"/>
  <sheetViews>
    <sheetView zoomScaleNormal="100" workbookViewId="0">
      <selection activeCell="B6" sqref="B6:F21"/>
    </sheetView>
  </sheetViews>
  <sheetFormatPr defaultRowHeight="14.5" x14ac:dyDescent="0.35"/>
  <cols>
    <col min="1" max="1" width="12.90625" bestFit="1" customWidth="1"/>
    <col min="2" max="2" width="18" customWidth="1"/>
    <col min="3" max="3" width="9.36328125" bestFit="1" customWidth="1"/>
    <col min="4" max="4" width="12.6328125" bestFit="1" customWidth="1"/>
    <col min="5" max="5" width="11.08984375" customWidth="1"/>
    <col min="7" max="7" width="22.6328125" customWidth="1"/>
    <col min="8" max="8" width="8.90625" bestFit="1" customWidth="1"/>
  </cols>
  <sheetData>
    <row r="1" spans="1:12" x14ac:dyDescent="0.35">
      <c r="A1" s="123" t="s">
        <v>40</v>
      </c>
      <c r="B1" s="124"/>
      <c r="C1" s="124"/>
      <c r="D1" s="124"/>
      <c r="E1" s="124"/>
      <c r="F1" s="124"/>
      <c r="G1" s="124"/>
      <c r="H1" s="124"/>
      <c r="I1" s="124"/>
    </row>
    <row r="2" spans="1:12" ht="32.75" customHeight="1" x14ac:dyDescent="0.35">
      <c r="A2" s="124"/>
      <c r="B2" s="124"/>
      <c r="C2" s="124"/>
      <c r="D2" s="124"/>
      <c r="E2" s="124"/>
      <c r="F2" s="124"/>
      <c r="G2" s="124"/>
      <c r="H2" s="124"/>
      <c r="I2" s="124"/>
    </row>
    <row r="3" spans="1:12" x14ac:dyDescent="0.35">
      <c r="A3" s="128"/>
      <c r="B3" s="129"/>
      <c r="D3" s="22" t="s">
        <v>60</v>
      </c>
      <c r="E3" s="92">
        <v>45077</v>
      </c>
      <c r="F3" s="2"/>
      <c r="G3" s="4"/>
      <c r="H3" s="4"/>
    </row>
    <row r="4" spans="1:12" x14ac:dyDescent="0.35">
      <c r="A4" s="36" t="s">
        <v>39</v>
      </c>
      <c r="B4" s="37"/>
      <c r="C4" s="38"/>
      <c r="D4" s="38"/>
      <c r="E4" s="38"/>
    </row>
    <row r="5" spans="1:12" x14ac:dyDescent="0.35">
      <c r="A5" s="39"/>
      <c r="B5" s="40"/>
      <c r="C5" s="40"/>
      <c r="D5" s="40"/>
      <c r="E5" s="40"/>
    </row>
    <row r="6" spans="1:12" ht="26" customHeight="1" x14ac:dyDescent="0.35">
      <c r="A6" s="23" t="s">
        <v>0</v>
      </c>
      <c r="B6" s="29" t="s">
        <v>1</v>
      </c>
      <c r="C6" s="29" t="s">
        <v>10</v>
      </c>
      <c r="D6" s="29" t="s">
        <v>11</v>
      </c>
      <c r="E6" s="30" t="s">
        <v>3</v>
      </c>
    </row>
    <row r="7" spans="1:12" x14ac:dyDescent="0.35">
      <c r="A7" s="24"/>
      <c r="B7" s="31"/>
      <c r="C7" s="25"/>
      <c r="D7" s="26"/>
      <c r="E7" s="27"/>
    </row>
    <row r="8" spans="1:12" x14ac:dyDescent="0.35">
      <c r="A8" s="24"/>
      <c r="B8" s="28"/>
      <c r="C8" s="25"/>
      <c r="D8" s="26"/>
      <c r="E8" s="27"/>
      <c r="G8" s="4"/>
      <c r="H8" s="4"/>
    </row>
    <row r="9" spans="1:12" x14ac:dyDescent="0.35">
      <c r="A9" s="24"/>
      <c r="B9" s="28"/>
      <c r="C9" s="25"/>
      <c r="D9" s="26"/>
      <c r="E9" s="27"/>
    </row>
    <row r="10" spans="1:12" x14ac:dyDescent="0.35">
      <c r="A10" s="24"/>
      <c r="B10" s="28"/>
      <c r="C10" s="25"/>
      <c r="D10" s="26"/>
      <c r="E10" s="27"/>
    </row>
    <row r="11" spans="1:12" x14ac:dyDescent="0.35">
      <c r="A11" s="24"/>
      <c r="B11" s="28"/>
      <c r="C11" s="25"/>
      <c r="D11" s="26"/>
      <c r="E11" s="27"/>
    </row>
    <row r="12" spans="1:12" x14ac:dyDescent="0.35">
      <c r="A12" s="24"/>
      <c r="B12" s="24"/>
      <c r="C12" s="25"/>
      <c r="D12" s="26"/>
      <c r="E12" s="27"/>
    </row>
    <row r="13" spans="1:12" x14ac:dyDescent="0.35">
      <c r="A13" s="61"/>
      <c r="B13" s="31"/>
      <c r="C13" s="25"/>
      <c r="D13" s="19"/>
      <c r="E13" s="27"/>
      <c r="F13" s="38"/>
    </row>
    <row r="14" spans="1:12" x14ac:dyDescent="0.35">
      <c r="A14" s="61"/>
      <c r="B14" s="28"/>
      <c r="C14" s="25"/>
      <c r="D14" s="19"/>
      <c r="E14" s="27"/>
      <c r="F14" s="38"/>
    </row>
    <row r="15" spans="1:12" x14ac:dyDescent="0.35">
      <c r="A15" s="36" t="s">
        <v>14</v>
      </c>
      <c r="B15" s="37"/>
      <c r="C15" s="38"/>
      <c r="D15" s="38"/>
      <c r="E15" s="38"/>
    </row>
    <row r="16" spans="1:12" ht="28.5" customHeight="1" x14ac:dyDescent="0.35">
      <c r="A16" s="40"/>
      <c r="B16" s="40"/>
      <c r="C16" s="40"/>
      <c r="D16" s="40"/>
      <c r="E16" s="40"/>
      <c r="G16" s="29" t="s">
        <v>42</v>
      </c>
      <c r="H16" s="29"/>
      <c r="I16" s="6"/>
      <c r="J16" s="6"/>
      <c r="K16" s="6"/>
      <c r="L16" s="6"/>
    </row>
    <row r="17" spans="1:12" ht="21" x14ac:dyDescent="0.35">
      <c r="A17" s="23" t="s">
        <v>0</v>
      </c>
      <c r="B17" s="29" t="s">
        <v>1</v>
      </c>
      <c r="C17" s="29" t="s">
        <v>10</v>
      </c>
      <c r="D17" s="29" t="s">
        <v>11</v>
      </c>
      <c r="E17" s="29" t="s">
        <v>3</v>
      </c>
      <c r="G17" s="29" t="s">
        <v>1</v>
      </c>
      <c r="H17" s="29" t="s">
        <v>43</v>
      </c>
      <c r="I17" s="29" t="s">
        <v>41</v>
      </c>
      <c r="J17" s="29" t="s">
        <v>10</v>
      </c>
      <c r="K17" s="29" t="s">
        <v>11</v>
      </c>
      <c r="L17" s="29" t="s">
        <v>3</v>
      </c>
    </row>
    <row r="18" spans="1:12" x14ac:dyDescent="0.35">
      <c r="A18" s="19"/>
      <c r="B18" s="130" t="s">
        <v>74</v>
      </c>
      <c r="C18" s="32"/>
      <c r="D18" s="26"/>
      <c r="E18" s="27"/>
      <c r="G18" s="19" t="s">
        <v>71</v>
      </c>
      <c r="H18" s="19">
        <v>21</v>
      </c>
      <c r="I18" s="32">
        <v>68</v>
      </c>
      <c r="J18" s="49">
        <f t="shared" ref="J18:J20" si="0">H18*I18</f>
        <v>1428</v>
      </c>
      <c r="K18" s="50">
        <f t="shared" ref="K18:K20" si="1">J18*10.763</f>
        <v>15369.564</v>
      </c>
      <c r="L18" s="27" t="s">
        <v>8</v>
      </c>
    </row>
    <row r="19" spans="1:12" x14ac:dyDescent="0.35">
      <c r="A19" s="19"/>
      <c r="B19" s="131"/>
      <c r="C19" s="32"/>
      <c r="D19" s="26"/>
      <c r="E19" s="27"/>
      <c r="G19" s="19" t="s">
        <v>72</v>
      </c>
      <c r="H19" s="19">
        <v>22</v>
      </c>
      <c r="I19" s="32">
        <v>10</v>
      </c>
      <c r="J19" s="49">
        <f t="shared" si="0"/>
        <v>220</v>
      </c>
      <c r="K19" s="50">
        <f t="shared" si="1"/>
        <v>2367.86</v>
      </c>
      <c r="L19" s="27" t="s">
        <v>8</v>
      </c>
    </row>
    <row r="20" spans="1:12" ht="15" customHeight="1" x14ac:dyDescent="0.35">
      <c r="A20" s="19"/>
      <c r="B20" s="62"/>
      <c r="C20" s="32"/>
      <c r="D20" s="26"/>
      <c r="E20" s="27"/>
      <c r="G20" s="19" t="s">
        <v>73</v>
      </c>
      <c r="H20" s="19">
        <v>15</v>
      </c>
      <c r="I20" s="32">
        <v>64</v>
      </c>
      <c r="J20" s="49">
        <f t="shared" si="0"/>
        <v>960</v>
      </c>
      <c r="K20" s="50">
        <f t="shared" si="1"/>
        <v>10332.48</v>
      </c>
      <c r="L20" s="33" t="s">
        <v>8</v>
      </c>
    </row>
    <row r="21" spans="1:12" x14ac:dyDescent="0.35">
      <c r="A21" s="19"/>
      <c r="B21" s="31"/>
      <c r="C21" s="32"/>
      <c r="D21" s="26"/>
      <c r="E21" s="27"/>
      <c r="G21" s="19"/>
      <c r="H21" s="19"/>
      <c r="I21" s="32"/>
      <c r="J21" s="49"/>
      <c r="K21" s="50"/>
      <c r="L21" s="27"/>
    </row>
    <row r="22" spans="1:12" x14ac:dyDescent="0.35">
      <c r="A22" s="19"/>
      <c r="B22" s="31"/>
      <c r="C22" s="32"/>
      <c r="D22" s="26"/>
      <c r="E22" s="27"/>
      <c r="G22" s="19"/>
      <c r="H22" s="19"/>
      <c r="I22" s="32"/>
      <c r="J22" s="49"/>
      <c r="K22" s="50"/>
      <c r="L22" s="27"/>
    </row>
    <row r="23" spans="1:12" x14ac:dyDescent="0.35">
      <c r="A23" s="19"/>
      <c r="B23" s="31"/>
      <c r="C23" s="32"/>
      <c r="D23" s="26"/>
      <c r="E23" s="27"/>
      <c r="G23" s="19"/>
      <c r="H23" s="19"/>
      <c r="I23" s="32"/>
      <c r="J23" s="49"/>
      <c r="K23" s="50"/>
      <c r="L23" s="27"/>
    </row>
    <row r="24" spans="1:12" x14ac:dyDescent="0.35">
      <c r="A24" s="19"/>
      <c r="B24" s="31"/>
      <c r="C24" s="32"/>
      <c r="D24" s="26"/>
      <c r="E24" s="27"/>
      <c r="G24" s="19"/>
      <c r="H24" s="19"/>
      <c r="I24" s="32"/>
      <c r="J24" s="49"/>
      <c r="K24" s="50"/>
      <c r="L24" s="27"/>
    </row>
    <row r="25" spans="1:12" x14ac:dyDescent="0.35">
      <c r="A25" s="19"/>
      <c r="B25" s="44"/>
      <c r="C25" s="32"/>
      <c r="D25" s="26"/>
      <c r="E25" s="33"/>
      <c r="G25" s="19"/>
      <c r="H25" s="19"/>
      <c r="I25" s="32"/>
      <c r="J25" s="49"/>
      <c r="K25" s="50"/>
      <c r="L25" s="27"/>
    </row>
    <row r="26" spans="1:12" x14ac:dyDescent="0.35">
      <c r="A26" s="45"/>
      <c r="B26" s="74"/>
      <c r="C26" s="75"/>
      <c r="D26" s="73"/>
      <c r="E26" s="35"/>
      <c r="G26" s="62" t="s">
        <v>9</v>
      </c>
      <c r="H26" s="62"/>
      <c r="I26" s="33">
        <f>SUM(I18:I20)</f>
        <v>142</v>
      </c>
      <c r="J26" s="73"/>
      <c r="K26" s="73"/>
      <c r="L26" s="6"/>
    </row>
    <row r="27" spans="1:12" x14ac:dyDescent="0.35">
      <c r="A27" s="45"/>
      <c r="B27" s="63"/>
      <c r="C27" s="75"/>
      <c r="D27" s="73"/>
      <c r="E27" s="35"/>
    </row>
    <row r="28" spans="1:12" x14ac:dyDescent="0.35">
      <c r="A28" s="48"/>
      <c r="B28" s="48"/>
      <c r="C28" s="75"/>
      <c r="D28" s="19"/>
      <c r="E28" s="76"/>
      <c r="F28" s="38" t="s">
        <v>44</v>
      </c>
      <c r="G28" s="19" t="s">
        <v>70</v>
      </c>
      <c r="H28" s="71">
        <v>49848</v>
      </c>
      <c r="I28" s="38" t="s">
        <v>44</v>
      </c>
    </row>
    <row r="29" spans="1:12" x14ac:dyDescent="0.35">
      <c r="A29" s="48"/>
      <c r="B29" s="48"/>
      <c r="C29" s="75"/>
      <c r="D29" s="19"/>
      <c r="E29" s="76"/>
      <c r="F29" s="38" t="s">
        <v>44</v>
      </c>
    </row>
    <row r="30" spans="1:12" x14ac:dyDescent="0.35">
      <c r="A30" s="24"/>
      <c r="B30" s="28"/>
      <c r="C30" s="25"/>
      <c r="D30" s="26"/>
      <c r="E30" s="27"/>
    </row>
    <row r="31" spans="1:12" ht="46.5" customHeight="1" x14ac:dyDescent="0.35">
      <c r="A31" s="127" t="s">
        <v>2</v>
      </c>
      <c r="B31" s="127"/>
      <c r="C31" s="127"/>
      <c r="D31" s="127"/>
      <c r="E31" s="127"/>
    </row>
    <row r="32" spans="1:12" x14ac:dyDescent="0.35">
      <c r="A32" s="126"/>
      <c r="B32" s="126"/>
      <c r="C32" s="126"/>
      <c r="D32" s="126"/>
      <c r="E32" s="126"/>
      <c r="G32" s="5"/>
      <c r="H32" s="5"/>
    </row>
    <row r="33" spans="1:6" x14ac:dyDescent="0.35">
      <c r="A33" s="12"/>
      <c r="B33" s="17"/>
      <c r="C33" s="18"/>
      <c r="D33" s="13"/>
      <c r="E33" s="11"/>
      <c r="F33" s="5"/>
    </row>
    <row r="34" spans="1:6" x14ac:dyDescent="0.35">
      <c r="A34" s="7"/>
      <c r="B34" s="8"/>
      <c r="C34" s="10"/>
      <c r="D34" s="10"/>
    </row>
    <row r="36" spans="1:6" x14ac:dyDescent="0.35">
      <c r="A36" s="7"/>
      <c r="B36" s="8"/>
      <c r="C36" s="9"/>
      <c r="D36" s="14"/>
      <c r="E36" s="15"/>
    </row>
    <row r="37" spans="1:6" x14ac:dyDescent="0.35">
      <c r="D37" s="14"/>
      <c r="E37" s="15"/>
    </row>
    <row r="38" spans="1:6" x14ac:dyDescent="0.35">
      <c r="A38" s="10"/>
      <c r="D38" s="10"/>
    </row>
    <row r="39" spans="1:6" x14ac:dyDescent="0.35">
      <c r="A39" s="125"/>
      <c r="B39" s="125"/>
      <c r="C39" s="125"/>
      <c r="D39" s="125"/>
      <c r="E39" s="125"/>
    </row>
    <row r="40" spans="1:6" ht="23.25" customHeight="1" x14ac:dyDescent="0.35"/>
    <row r="43" spans="1:6" x14ac:dyDescent="0.35">
      <c r="A43" s="5"/>
      <c r="B43" s="5"/>
      <c r="C43" s="5"/>
      <c r="D43" s="5"/>
      <c r="E43" s="5"/>
    </row>
    <row r="54" spans="5:5" x14ac:dyDescent="0.35">
      <c r="E54" s="16"/>
    </row>
  </sheetData>
  <protectedRanges>
    <protectedRange sqref="A33 A34:B34 A30:D30 A36:D36 D37 D33 A13:C14 A7:D12" name="Range1"/>
    <protectedRange sqref="D13:D14 G18:H20 G26:H26 I18:I25 J26:K26 E28:E29 G28 A18:D29" name="Range1_1"/>
  </protectedRanges>
  <mergeCells count="6">
    <mergeCell ref="A1:I2"/>
    <mergeCell ref="A39:E39"/>
    <mergeCell ref="A32:E32"/>
    <mergeCell ref="A31:E31"/>
    <mergeCell ref="A3:B3"/>
    <mergeCell ref="B18:B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C7E4-94ED-46AA-888C-602C3B76A4F8}">
  <sheetPr>
    <tabColor theme="0"/>
  </sheetPr>
  <dimension ref="A1:K44"/>
  <sheetViews>
    <sheetView workbookViewId="0">
      <selection activeCell="E3" sqref="E3"/>
    </sheetView>
  </sheetViews>
  <sheetFormatPr defaultRowHeight="14.5" x14ac:dyDescent="0.35"/>
  <cols>
    <col min="1" max="1" width="12.90625" bestFit="1" customWidth="1"/>
    <col min="2" max="2" width="18" customWidth="1"/>
    <col min="4" max="4" width="13.6328125" bestFit="1" customWidth="1"/>
    <col min="5" max="5" width="13.54296875" customWidth="1"/>
    <col min="7" max="7" width="9.54296875" bestFit="1" customWidth="1"/>
    <col min="11" max="11" width="14.453125" customWidth="1"/>
  </cols>
  <sheetData>
    <row r="1" spans="1:11" x14ac:dyDescent="0.35">
      <c r="A1" s="132" t="s">
        <v>17</v>
      </c>
      <c r="B1" s="124"/>
      <c r="C1" s="124"/>
      <c r="D1" s="124"/>
      <c r="E1" s="124"/>
      <c r="F1" s="124"/>
      <c r="G1" s="124"/>
      <c r="H1" s="124"/>
    </row>
    <row r="2" spans="1:11" ht="32.75" customHeight="1" x14ac:dyDescent="0.35">
      <c r="A2" s="124"/>
      <c r="B2" s="124"/>
      <c r="C2" s="124"/>
      <c r="D2" s="124"/>
      <c r="E2" s="124"/>
      <c r="F2" s="124"/>
      <c r="G2" s="124"/>
      <c r="H2" s="124"/>
    </row>
    <row r="3" spans="1:11" x14ac:dyDescent="0.35">
      <c r="A3" s="128"/>
      <c r="B3" s="129"/>
      <c r="D3" s="22" t="s">
        <v>60</v>
      </c>
      <c r="E3" s="90">
        <v>44650</v>
      </c>
      <c r="F3" s="2"/>
      <c r="G3" s="4"/>
    </row>
    <row r="4" spans="1:11" x14ac:dyDescent="0.35">
      <c r="A4" s="36" t="s">
        <v>18</v>
      </c>
      <c r="B4" s="3"/>
    </row>
    <row r="5" spans="1:11" x14ac:dyDescent="0.35">
      <c r="A5" s="6"/>
      <c r="B5" s="6"/>
      <c r="C5" s="6"/>
      <c r="D5" s="6"/>
      <c r="E5" s="6"/>
    </row>
    <row r="6" spans="1:11" ht="28.5" customHeight="1" x14ac:dyDescent="0.35">
      <c r="A6" s="23" t="s">
        <v>16</v>
      </c>
      <c r="B6" s="29" t="s">
        <v>1</v>
      </c>
      <c r="C6" s="29" t="s">
        <v>10</v>
      </c>
      <c r="D6" s="29" t="s">
        <v>11</v>
      </c>
      <c r="E6" s="29" t="s">
        <v>3</v>
      </c>
      <c r="I6" s="95" t="s">
        <v>68</v>
      </c>
    </row>
    <row r="7" spans="1:11" ht="21" x14ac:dyDescent="0.35">
      <c r="A7" s="19" t="s">
        <v>19</v>
      </c>
      <c r="B7" s="44" t="s">
        <v>20</v>
      </c>
      <c r="C7" s="25">
        <v>2136</v>
      </c>
      <c r="D7" s="26">
        <f>C7*10.763</f>
        <v>22989.768</v>
      </c>
      <c r="E7" s="33" t="s">
        <v>21</v>
      </c>
    </row>
    <row r="8" spans="1:11" x14ac:dyDescent="0.35">
      <c r="A8" s="19"/>
      <c r="B8" s="44" t="s">
        <v>22</v>
      </c>
      <c r="C8" s="32">
        <v>500</v>
      </c>
      <c r="D8" s="26">
        <f>C8*10.763</f>
        <v>5381.5</v>
      </c>
      <c r="E8" s="33" t="s">
        <v>21</v>
      </c>
      <c r="G8" s="4"/>
      <c r="I8" s="23" t="s">
        <v>66</v>
      </c>
      <c r="J8" s="29" t="s">
        <v>10</v>
      </c>
      <c r="K8" s="29" t="s">
        <v>11</v>
      </c>
    </row>
    <row r="9" spans="1:11" x14ac:dyDescent="0.35">
      <c r="A9" s="19"/>
      <c r="B9" s="44" t="s">
        <v>15</v>
      </c>
      <c r="C9" s="32">
        <v>149</v>
      </c>
      <c r="D9" s="26">
        <f>C9*10.763</f>
        <v>1603.6869999999999</v>
      </c>
      <c r="E9" s="33" t="s">
        <v>21</v>
      </c>
      <c r="I9" s="94" t="s">
        <v>63</v>
      </c>
      <c r="J9" s="94">
        <v>1944.4</v>
      </c>
      <c r="K9" s="96">
        <f>J9*10.763</f>
        <v>20927.5772</v>
      </c>
    </row>
    <row r="10" spans="1:11" x14ac:dyDescent="0.35">
      <c r="A10" s="19"/>
      <c r="B10" s="44" t="s">
        <v>23</v>
      </c>
      <c r="C10" s="32">
        <v>463</v>
      </c>
      <c r="D10" s="26">
        <f>C10*10.763</f>
        <v>4983.2690000000002</v>
      </c>
      <c r="E10" s="33" t="s">
        <v>21</v>
      </c>
      <c r="I10" s="94" t="s">
        <v>57</v>
      </c>
      <c r="J10" s="94">
        <v>3376.1</v>
      </c>
      <c r="K10" s="96">
        <f>J10*10.763</f>
        <v>36336.9643</v>
      </c>
    </row>
    <row r="11" spans="1:11" x14ac:dyDescent="0.35">
      <c r="A11" s="19"/>
      <c r="B11" s="44" t="s">
        <v>24</v>
      </c>
      <c r="C11" s="32">
        <v>392</v>
      </c>
      <c r="D11" s="26">
        <f>C11*10.763</f>
        <v>4219.0959999999995</v>
      </c>
      <c r="E11" s="33" t="s">
        <v>21</v>
      </c>
      <c r="I11" s="69" t="s">
        <v>58</v>
      </c>
      <c r="J11" s="69">
        <v>593.4</v>
      </c>
      <c r="K11" s="73">
        <f>J11*10.763</f>
        <v>6386.7641999999996</v>
      </c>
    </row>
    <row r="12" spans="1:11" x14ac:dyDescent="0.35">
      <c r="A12" s="19"/>
      <c r="B12" s="31"/>
      <c r="C12" s="32"/>
      <c r="D12" s="26"/>
      <c r="E12" s="27"/>
      <c r="I12" s="69" t="s">
        <v>67</v>
      </c>
      <c r="J12" s="69">
        <v>477.6</v>
      </c>
      <c r="K12" s="73">
        <f>J12*10.763</f>
        <v>5140.4088000000002</v>
      </c>
    </row>
    <row r="13" spans="1:11" x14ac:dyDescent="0.35">
      <c r="A13" s="19"/>
      <c r="B13" s="31"/>
      <c r="C13" s="32"/>
      <c r="D13" s="26"/>
      <c r="E13" s="27"/>
    </row>
    <row r="14" spans="1:11" x14ac:dyDescent="0.35">
      <c r="A14" s="24"/>
      <c r="B14" s="28"/>
      <c r="C14" s="25"/>
      <c r="D14" s="26"/>
      <c r="E14" s="27"/>
    </row>
    <row r="15" spans="1:11" x14ac:dyDescent="0.35">
      <c r="A15" s="24"/>
      <c r="B15" s="34"/>
      <c r="C15" s="25"/>
      <c r="D15" s="26"/>
      <c r="E15" s="27"/>
    </row>
    <row r="16" spans="1:11" x14ac:dyDescent="0.35">
      <c r="A16" s="24"/>
      <c r="B16" s="34"/>
      <c r="C16" s="25"/>
      <c r="D16" s="26"/>
      <c r="E16" s="27"/>
    </row>
    <row r="17" spans="1:11" x14ac:dyDescent="0.35">
      <c r="A17" s="62" t="s">
        <v>9</v>
      </c>
      <c r="B17" s="63"/>
      <c r="C17" s="87">
        <f>SUM(C7:C11)</f>
        <v>3640</v>
      </c>
      <c r="D17" s="64">
        <f>SUM(D7:D13)</f>
        <v>39177.32</v>
      </c>
      <c r="E17" s="35"/>
      <c r="I17" s="64" t="s">
        <v>65</v>
      </c>
      <c r="J17" s="64">
        <f>SUM(J9:J12)</f>
        <v>6391.5</v>
      </c>
      <c r="K17" s="76">
        <f>J17*10.763</f>
        <v>68791.714500000002</v>
      </c>
    </row>
    <row r="18" spans="1:11" x14ac:dyDescent="0.35">
      <c r="A18" s="42"/>
      <c r="B18" s="66"/>
      <c r="C18" s="67"/>
      <c r="D18" s="68"/>
      <c r="E18" s="41"/>
    </row>
    <row r="19" spans="1:11" ht="21" x14ac:dyDescent="0.35">
      <c r="A19" s="42"/>
      <c r="B19" s="66"/>
      <c r="C19" s="67"/>
      <c r="D19" s="19" t="s">
        <v>12</v>
      </c>
      <c r="E19" s="69" t="s">
        <v>26</v>
      </c>
    </row>
    <row r="20" spans="1:11" ht="21" x14ac:dyDescent="0.35">
      <c r="A20" s="42"/>
      <c r="B20" s="38"/>
      <c r="C20" s="38"/>
      <c r="D20" s="19" t="s">
        <v>13</v>
      </c>
      <c r="E20" s="70" t="s">
        <v>25</v>
      </c>
    </row>
    <row r="21" spans="1:11" ht="35.75" customHeight="1" x14ac:dyDescent="0.35"/>
    <row r="22" spans="1:11" ht="35.25" customHeight="1" x14ac:dyDescent="0.35">
      <c r="A22" s="133" t="s">
        <v>2</v>
      </c>
      <c r="B22" s="134"/>
      <c r="C22" s="134"/>
      <c r="D22" s="134"/>
      <c r="E22" s="135"/>
    </row>
    <row r="23" spans="1:11" ht="14.75" customHeight="1" x14ac:dyDescent="0.35">
      <c r="A23" s="136"/>
      <c r="B23" s="137"/>
      <c r="C23" s="137"/>
      <c r="D23" s="137"/>
      <c r="E23" s="138"/>
    </row>
    <row r="24" spans="1:11" ht="53.75" customHeight="1" x14ac:dyDescent="0.35">
      <c r="A24" s="12"/>
      <c r="B24" s="8"/>
      <c r="C24" s="10"/>
      <c r="D24" s="10"/>
    </row>
    <row r="25" spans="1:11" x14ac:dyDescent="0.35">
      <c r="A25" s="46"/>
      <c r="B25" s="38"/>
    </row>
    <row r="26" spans="1:11" x14ac:dyDescent="0.35">
      <c r="A26" s="38"/>
      <c r="B26" s="47"/>
      <c r="C26" s="9"/>
      <c r="D26" s="14"/>
      <c r="E26" s="15"/>
    </row>
    <row r="27" spans="1:11" x14ac:dyDescent="0.35">
      <c r="A27" s="46"/>
      <c r="B27" s="47"/>
      <c r="D27" s="14"/>
      <c r="E27" s="15"/>
    </row>
    <row r="28" spans="1:11" x14ac:dyDescent="0.35">
      <c r="A28" s="46"/>
      <c r="B28" s="47"/>
      <c r="D28" s="10"/>
    </row>
    <row r="29" spans="1:11" x14ac:dyDescent="0.35">
      <c r="A29" s="46"/>
      <c r="B29" s="47"/>
      <c r="C29" s="7"/>
      <c r="D29" s="7"/>
      <c r="E29" s="7"/>
    </row>
    <row r="30" spans="1:11" x14ac:dyDescent="0.35">
      <c r="A30" s="46"/>
      <c r="B30" s="47"/>
      <c r="C30" s="7"/>
      <c r="D30" s="7"/>
      <c r="E30" s="7"/>
    </row>
    <row r="31" spans="1:11" x14ac:dyDescent="0.35">
      <c r="A31" s="20"/>
      <c r="B31" s="21"/>
    </row>
    <row r="32" spans="1:11" x14ac:dyDescent="0.35">
      <c r="A32" s="20"/>
      <c r="B32" s="21"/>
      <c r="G32" s="5"/>
    </row>
    <row r="33" spans="1:6" x14ac:dyDescent="0.35">
      <c r="B33" s="5"/>
      <c r="C33" s="5"/>
      <c r="D33" s="5"/>
      <c r="E33" s="5"/>
      <c r="F33" s="5"/>
    </row>
    <row r="34" spans="1:6" x14ac:dyDescent="0.35">
      <c r="A34" s="5"/>
    </row>
    <row r="44" spans="1:6" x14ac:dyDescent="0.35">
      <c r="E44" s="16"/>
    </row>
  </sheetData>
  <protectedRanges>
    <protectedRange sqref="B24 D20 B26:D26 D27 B27:B28 B29:E30 A27:A32 A24:A25 B31:B32 B7:D19 A7:A20 K9:K12 I17:K17" name="Range1"/>
  </protectedRanges>
  <mergeCells count="3">
    <mergeCell ref="A1:H2"/>
    <mergeCell ref="A22:E23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E8F1-CDBD-4A0C-AED7-1E8D452E0446}">
  <sheetPr>
    <tabColor theme="0"/>
  </sheetPr>
  <dimension ref="A1:N47"/>
  <sheetViews>
    <sheetView workbookViewId="0">
      <selection activeCell="E3" sqref="E3:F3"/>
    </sheetView>
  </sheetViews>
  <sheetFormatPr defaultRowHeight="14.5" x14ac:dyDescent="0.35"/>
  <cols>
    <col min="1" max="1" width="12.90625" bestFit="1" customWidth="1"/>
    <col min="2" max="2" width="34.36328125" bestFit="1" customWidth="1"/>
    <col min="3" max="3" width="8.08984375" customWidth="1"/>
    <col min="5" max="5" width="13.6328125" bestFit="1" customWidth="1"/>
    <col min="6" max="6" width="9.6328125" bestFit="1" customWidth="1"/>
    <col min="8" max="8" width="9.54296875" bestFit="1" customWidth="1"/>
    <col min="10" max="10" width="9" customWidth="1"/>
  </cols>
  <sheetData>
    <row r="1" spans="1:14" x14ac:dyDescent="0.35">
      <c r="A1" s="132" t="s">
        <v>27</v>
      </c>
      <c r="B1" s="124"/>
      <c r="C1" s="124"/>
      <c r="D1" s="124"/>
      <c r="E1" s="124"/>
      <c r="F1" s="124"/>
      <c r="G1" s="124"/>
      <c r="H1" s="124"/>
      <c r="I1" s="124"/>
    </row>
    <row r="2" spans="1:14" ht="32.75" customHeight="1" x14ac:dyDescent="0.35">
      <c r="A2" s="124"/>
      <c r="B2" s="124"/>
      <c r="C2" s="124"/>
      <c r="D2" s="124"/>
      <c r="E2" s="124"/>
      <c r="F2" s="124"/>
      <c r="G2" s="124"/>
      <c r="H2" s="124"/>
      <c r="I2" s="124"/>
    </row>
    <row r="3" spans="1:14" x14ac:dyDescent="0.35">
      <c r="A3" s="128"/>
      <c r="B3" s="129"/>
      <c r="C3" s="1"/>
      <c r="E3" s="91" t="s">
        <v>60</v>
      </c>
      <c r="F3" s="92">
        <v>44644</v>
      </c>
      <c r="G3" s="2"/>
      <c r="H3" s="4"/>
    </row>
    <row r="4" spans="1:14" x14ac:dyDescent="0.35">
      <c r="A4" s="36" t="s">
        <v>45</v>
      </c>
      <c r="B4" s="37"/>
      <c r="C4" s="37"/>
      <c r="D4" s="38"/>
      <c r="E4" s="38"/>
      <c r="F4" s="38"/>
    </row>
    <row r="5" spans="1:14" ht="31.5" x14ac:dyDescent="0.35">
      <c r="A5" s="29" t="s">
        <v>42</v>
      </c>
      <c r="B5" s="40"/>
      <c r="C5" s="40"/>
      <c r="D5" s="40"/>
      <c r="E5" s="40"/>
      <c r="F5" s="40"/>
      <c r="H5" s="29" t="s">
        <v>50</v>
      </c>
      <c r="I5" s="6"/>
      <c r="J5" s="6"/>
      <c r="L5" s="29" t="s">
        <v>64</v>
      </c>
      <c r="M5" s="6"/>
      <c r="N5" s="6"/>
    </row>
    <row r="6" spans="1:14" ht="21" x14ac:dyDescent="0.35">
      <c r="A6" s="23" t="s">
        <v>0</v>
      </c>
      <c r="B6" s="29" t="s">
        <v>1</v>
      </c>
      <c r="C6" s="29" t="s">
        <v>41</v>
      </c>
      <c r="D6" s="29" t="s">
        <v>10</v>
      </c>
      <c r="E6" s="29" t="s">
        <v>11</v>
      </c>
      <c r="F6" s="29" t="s">
        <v>3</v>
      </c>
      <c r="H6" s="29"/>
      <c r="I6" s="29" t="s">
        <v>10</v>
      </c>
      <c r="J6" s="29" t="s">
        <v>11</v>
      </c>
      <c r="L6" s="29"/>
      <c r="M6" s="29" t="s">
        <v>10</v>
      </c>
      <c r="N6" s="29" t="s">
        <v>11</v>
      </c>
    </row>
    <row r="7" spans="1:14" x14ac:dyDescent="0.35">
      <c r="A7" s="19" t="s">
        <v>4</v>
      </c>
      <c r="B7" s="31" t="s">
        <v>46</v>
      </c>
      <c r="C7" s="102"/>
      <c r="D7" s="25">
        <v>390</v>
      </c>
      <c r="E7" s="26">
        <f t="shared" ref="E7:E16" si="0">D7*10.763</f>
        <v>4197.57</v>
      </c>
      <c r="F7" s="27" t="s">
        <v>8</v>
      </c>
      <c r="H7" s="19" t="s">
        <v>4</v>
      </c>
      <c r="I7" s="32">
        <v>453.6</v>
      </c>
      <c r="J7" s="26">
        <f>I7*10.763</f>
        <v>4882.0968000000003</v>
      </c>
      <c r="L7" s="19" t="s">
        <v>4</v>
      </c>
      <c r="M7" s="32">
        <v>631.70000000000005</v>
      </c>
      <c r="N7" s="26">
        <f>M7*10.763</f>
        <v>6798.9871000000003</v>
      </c>
    </row>
    <row r="8" spans="1:14" x14ac:dyDescent="0.35">
      <c r="A8" s="19" t="s">
        <v>5</v>
      </c>
      <c r="B8" s="44" t="s">
        <v>47</v>
      </c>
      <c r="C8" s="101">
        <v>19</v>
      </c>
      <c r="D8" s="32">
        <v>380</v>
      </c>
      <c r="E8" s="26">
        <f t="shared" si="0"/>
        <v>4089.94</v>
      </c>
      <c r="F8" s="27" t="s">
        <v>8</v>
      </c>
      <c r="H8" s="19" t="s">
        <v>5</v>
      </c>
      <c r="I8" s="32">
        <v>1192</v>
      </c>
      <c r="J8" s="26">
        <f>I8*10.763</f>
        <v>12829.495999999999</v>
      </c>
      <c r="L8" s="19" t="s">
        <v>5</v>
      </c>
      <c r="M8" s="32">
        <v>1645</v>
      </c>
      <c r="N8" s="26">
        <f>M8*10.763</f>
        <v>17705.134999999998</v>
      </c>
    </row>
    <row r="9" spans="1:14" x14ac:dyDescent="0.35">
      <c r="A9" s="19" t="s">
        <v>5</v>
      </c>
      <c r="B9" s="44" t="s">
        <v>48</v>
      </c>
      <c r="C9" s="101">
        <v>5</v>
      </c>
      <c r="D9" s="32">
        <v>120</v>
      </c>
      <c r="E9" s="26">
        <f t="shared" si="0"/>
        <v>1291.56</v>
      </c>
      <c r="F9" s="27" t="s">
        <v>8</v>
      </c>
      <c r="H9" s="19" t="s">
        <v>6</v>
      </c>
      <c r="I9" s="32">
        <v>1192</v>
      </c>
      <c r="J9" s="26">
        <f>I9*10.763</f>
        <v>12829.495999999999</v>
      </c>
      <c r="L9" s="19" t="s">
        <v>6</v>
      </c>
      <c r="M9" s="32">
        <v>1645</v>
      </c>
      <c r="N9" s="26">
        <f>M9*10.763</f>
        <v>17705.134999999998</v>
      </c>
    </row>
    <row r="10" spans="1:14" x14ac:dyDescent="0.35">
      <c r="A10" s="19" t="s">
        <v>5</v>
      </c>
      <c r="B10" s="44" t="s">
        <v>49</v>
      </c>
      <c r="C10" s="102">
        <v>3</v>
      </c>
      <c r="D10" s="32">
        <v>78</v>
      </c>
      <c r="E10" s="26">
        <f t="shared" si="0"/>
        <v>839.51400000000001</v>
      </c>
      <c r="F10" s="27" t="s">
        <v>8</v>
      </c>
      <c r="H10" s="19" t="s">
        <v>7</v>
      </c>
      <c r="I10" s="32">
        <v>861</v>
      </c>
      <c r="J10" s="26">
        <f>I10*10.763</f>
        <v>9266.9429999999993</v>
      </c>
      <c r="L10" s="19" t="s">
        <v>7</v>
      </c>
      <c r="M10" s="32">
        <v>1197</v>
      </c>
      <c r="N10" s="26">
        <f>M10*10.763</f>
        <v>12883.311</v>
      </c>
    </row>
    <row r="11" spans="1:14" x14ac:dyDescent="0.35">
      <c r="A11" s="19" t="s">
        <v>6</v>
      </c>
      <c r="B11" s="44" t="s">
        <v>47</v>
      </c>
      <c r="C11" s="101">
        <v>19</v>
      </c>
      <c r="D11" s="32">
        <v>380</v>
      </c>
      <c r="E11" s="26">
        <f t="shared" si="0"/>
        <v>4089.94</v>
      </c>
      <c r="F11" s="27" t="s">
        <v>8</v>
      </c>
      <c r="H11" s="62" t="s">
        <v>9</v>
      </c>
      <c r="I11" s="76">
        <f>SUM(I7:I10)</f>
        <v>3698.6</v>
      </c>
      <c r="J11" s="76">
        <f>SUM(J7:J10)</f>
        <v>39808.031799999997</v>
      </c>
      <c r="L11" s="62" t="s">
        <v>9</v>
      </c>
      <c r="M11" s="76">
        <f>SUM(M7:M10)</f>
        <v>5118.7</v>
      </c>
      <c r="N11" s="76">
        <f>SUM(N7:N10)</f>
        <v>55092.568100000004</v>
      </c>
    </row>
    <row r="12" spans="1:14" x14ac:dyDescent="0.35">
      <c r="A12" s="19" t="s">
        <v>6</v>
      </c>
      <c r="B12" s="44" t="s">
        <v>48</v>
      </c>
      <c r="C12" s="101">
        <v>5</v>
      </c>
      <c r="D12" s="32">
        <v>120</v>
      </c>
      <c r="E12" s="26">
        <f t="shared" si="0"/>
        <v>1291.56</v>
      </c>
      <c r="F12" s="27" t="s">
        <v>8</v>
      </c>
    </row>
    <row r="13" spans="1:14" x14ac:dyDescent="0.35">
      <c r="A13" s="19" t="s">
        <v>6</v>
      </c>
      <c r="B13" s="44" t="s">
        <v>49</v>
      </c>
      <c r="C13" s="102">
        <v>3</v>
      </c>
      <c r="D13" s="32">
        <v>78</v>
      </c>
      <c r="E13" s="26">
        <f t="shared" si="0"/>
        <v>839.51400000000001</v>
      </c>
      <c r="F13" s="27" t="s">
        <v>8</v>
      </c>
    </row>
    <row r="14" spans="1:14" x14ac:dyDescent="0.35">
      <c r="A14" s="19" t="s">
        <v>7</v>
      </c>
      <c r="B14" s="100" t="s">
        <v>47</v>
      </c>
      <c r="C14" s="101">
        <v>9</v>
      </c>
      <c r="D14" s="19">
        <v>180</v>
      </c>
      <c r="E14" s="93">
        <f t="shared" si="0"/>
        <v>1937.34</v>
      </c>
      <c r="F14" s="27" t="s">
        <v>8</v>
      </c>
    </row>
    <row r="15" spans="1:14" x14ac:dyDescent="0.35">
      <c r="A15" s="19" t="s">
        <v>7</v>
      </c>
      <c r="B15" s="100" t="s">
        <v>48</v>
      </c>
      <c r="C15" s="101">
        <v>6</v>
      </c>
      <c r="D15" s="19">
        <v>144</v>
      </c>
      <c r="E15" s="93">
        <f t="shared" si="0"/>
        <v>1549.8720000000001</v>
      </c>
      <c r="F15" s="27" t="s">
        <v>8</v>
      </c>
    </row>
    <row r="16" spans="1:14" x14ac:dyDescent="0.35">
      <c r="A16" s="19" t="s">
        <v>7</v>
      </c>
      <c r="B16" s="100" t="s">
        <v>49</v>
      </c>
      <c r="C16" s="102">
        <v>2</v>
      </c>
      <c r="D16" s="19">
        <v>156</v>
      </c>
      <c r="E16" s="93">
        <f t="shared" si="0"/>
        <v>1679.028</v>
      </c>
      <c r="F16" s="27" t="s">
        <v>8</v>
      </c>
    </row>
    <row r="17" spans="1:10" x14ac:dyDescent="0.35">
      <c r="A17" s="61"/>
      <c r="B17" s="28"/>
      <c r="C17" s="97"/>
      <c r="D17" s="25"/>
      <c r="E17" s="26"/>
      <c r="F17" s="27"/>
    </row>
    <row r="18" spans="1:10" ht="21" x14ac:dyDescent="0.35">
      <c r="A18" s="61"/>
      <c r="B18" s="34" t="s">
        <v>51</v>
      </c>
      <c r="C18" s="98"/>
      <c r="D18" s="25"/>
      <c r="E18" s="26"/>
      <c r="F18" s="27"/>
      <c r="J18" t="s">
        <v>69</v>
      </c>
    </row>
    <row r="19" spans="1:10" x14ac:dyDescent="0.35">
      <c r="A19" s="61"/>
      <c r="B19" s="34"/>
      <c r="C19" s="98"/>
      <c r="D19" s="25"/>
      <c r="E19" s="26"/>
      <c r="F19" s="27"/>
    </row>
    <row r="20" spans="1:10" x14ac:dyDescent="0.35">
      <c r="A20" s="62" t="s">
        <v>9</v>
      </c>
      <c r="B20" s="63"/>
      <c r="C20" s="99">
        <f>SUM(C7:C16)</f>
        <v>71</v>
      </c>
      <c r="D20" s="64">
        <f>SUM(D7:D16)</f>
        <v>2026</v>
      </c>
      <c r="E20" s="72">
        <f>SUM(E7:E16)</f>
        <v>21805.837999999996</v>
      </c>
      <c r="F20" s="35"/>
    </row>
    <row r="21" spans="1:10" x14ac:dyDescent="0.35">
      <c r="A21" s="65"/>
      <c r="B21" s="66"/>
      <c r="C21" s="66"/>
      <c r="D21" s="67"/>
      <c r="E21" s="68"/>
      <c r="F21" s="41"/>
    </row>
    <row r="22" spans="1:10" ht="20.25" customHeight="1" x14ac:dyDescent="0.35">
      <c r="A22" s="65"/>
      <c r="B22" s="66"/>
      <c r="C22" s="66"/>
      <c r="D22" s="67"/>
      <c r="E22" s="19" t="s">
        <v>12</v>
      </c>
      <c r="F22" s="76">
        <f>SUM(J11:J11)</f>
        <v>39808.031799999997</v>
      </c>
      <c r="G22" s="38" t="s">
        <v>44</v>
      </c>
      <c r="H22" s="140" t="s">
        <v>51</v>
      </c>
      <c r="I22" s="140"/>
      <c r="J22" s="140"/>
    </row>
    <row r="23" spans="1:10" ht="14.75" customHeight="1" x14ac:dyDescent="0.35">
      <c r="A23" s="65"/>
      <c r="B23" s="38"/>
      <c r="C23" s="38"/>
      <c r="D23" s="38"/>
      <c r="E23" s="19" t="s">
        <v>13</v>
      </c>
      <c r="F23" s="71">
        <f>SUM(E7:E16)</f>
        <v>21805.837999999996</v>
      </c>
      <c r="G23" s="38" t="s">
        <v>44</v>
      </c>
    </row>
    <row r="24" spans="1:10" x14ac:dyDescent="0.35">
      <c r="A24" s="139"/>
      <c r="B24" s="139"/>
      <c r="C24" s="139"/>
      <c r="D24" s="139"/>
      <c r="E24" s="139"/>
      <c r="F24" s="139"/>
    </row>
    <row r="25" spans="1:10" x14ac:dyDescent="0.35">
      <c r="A25" s="133" t="s">
        <v>2</v>
      </c>
      <c r="B25" s="134"/>
      <c r="C25" s="134"/>
      <c r="D25" s="134"/>
      <c r="E25" s="134"/>
      <c r="F25" s="135"/>
    </row>
    <row r="26" spans="1:10" x14ac:dyDescent="0.35">
      <c r="A26" s="136"/>
      <c r="B26" s="137"/>
      <c r="C26" s="137"/>
      <c r="D26" s="137"/>
      <c r="E26" s="137"/>
      <c r="F26" s="138"/>
    </row>
    <row r="27" spans="1:10" x14ac:dyDescent="0.35">
      <c r="A27" s="12"/>
      <c r="B27" s="8"/>
      <c r="C27" s="8"/>
      <c r="D27" s="10"/>
      <c r="E27" s="10"/>
    </row>
    <row r="28" spans="1:10" x14ac:dyDescent="0.35">
      <c r="A28" s="59"/>
      <c r="B28" s="38"/>
      <c r="C28" s="38"/>
    </row>
    <row r="29" spans="1:10" x14ac:dyDescent="0.35">
      <c r="A29" s="38"/>
      <c r="B29" s="60"/>
      <c r="C29" s="60"/>
      <c r="D29" s="9"/>
      <c r="E29" s="14"/>
      <c r="F29" s="15"/>
    </row>
    <row r="30" spans="1:10" ht="129" customHeight="1" x14ac:dyDescent="0.35">
      <c r="A30" s="59"/>
      <c r="B30" s="60"/>
      <c r="C30" s="60"/>
      <c r="E30" s="14"/>
      <c r="F30" s="15"/>
    </row>
    <row r="31" spans="1:10" x14ac:dyDescent="0.35">
      <c r="A31" s="59"/>
      <c r="B31" s="60"/>
      <c r="C31" s="60"/>
      <c r="E31" s="10"/>
    </row>
    <row r="32" spans="1:10" x14ac:dyDescent="0.35">
      <c r="A32" s="59"/>
      <c r="B32" s="60"/>
      <c r="C32" s="60"/>
      <c r="D32" s="7"/>
      <c r="E32" s="7"/>
      <c r="F32" s="7"/>
      <c r="H32" s="5"/>
    </row>
    <row r="33" spans="1:7" x14ac:dyDescent="0.35">
      <c r="A33" s="59"/>
      <c r="B33" s="60"/>
      <c r="C33" s="60"/>
      <c r="D33" s="7"/>
      <c r="E33" s="7"/>
      <c r="F33" s="7"/>
      <c r="G33" s="5"/>
    </row>
    <row r="34" spans="1:7" x14ac:dyDescent="0.35">
      <c r="A34" s="59"/>
      <c r="B34" s="60"/>
      <c r="C34" s="60"/>
    </row>
    <row r="35" spans="1:7" x14ac:dyDescent="0.35">
      <c r="A35" s="20"/>
      <c r="B35" s="21"/>
      <c r="C35" s="21"/>
    </row>
    <row r="36" spans="1:7" x14ac:dyDescent="0.35">
      <c r="B36" s="5"/>
      <c r="C36" s="5"/>
      <c r="D36" s="5"/>
      <c r="E36" s="5"/>
      <c r="F36" s="5"/>
    </row>
    <row r="37" spans="1:7" x14ac:dyDescent="0.35">
      <c r="A37" s="5"/>
    </row>
    <row r="47" spans="1:7" x14ac:dyDescent="0.35">
      <c r="F47" s="16"/>
    </row>
  </sheetData>
  <protectedRanges>
    <protectedRange sqref="B27:C27 E23 B29:E29 E30 D33:F33 A27:A28 A32:F32 A30:C31 A33:C35 A7:E13 B14:E22 A14:A23 H7:J10 H22 L7:N10" name="Range1"/>
    <protectedRange sqref="H11:J11 F22 L11:N11" name="Range1_1"/>
  </protectedRanges>
  <mergeCells count="5">
    <mergeCell ref="A1:I2"/>
    <mergeCell ref="A25:F26"/>
    <mergeCell ref="A24:F24"/>
    <mergeCell ref="H22:J2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theme="0"/>
  </sheetPr>
  <dimension ref="A1:N52"/>
  <sheetViews>
    <sheetView tabSelected="1" workbookViewId="0">
      <selection activeCell="F12" sqref="F12"/>
    </sheetView>
  </sheetViews>
  <sheetFormatPr defaultRowHeight="14.5" x14ac:dyDescent="0.35"/>
  <cols>
    <col min="1" max="1" width="12.90625" bestFit="1" customWidth="1"/>
    <col min="2" max="2" width="25.90625" hidden="1" customWidth="1"/>
    <col min="3" max="3" width="25.90625" customWidth="1"/>
    <col min="4" max="4" width="8.54296875" bestFit="1" customWidth="1"/>
    <col min="5" max="5" width="7.90625" bestFit="1" customWidth="1"/>
    <col min="6" max="6" width="12.6328125" bestFit="1" customWidth="1"/>
    <col min="7" max="7" width="8.08984375" bestFit="1" customWidth="1"/>
    <col min="8" max="8" width="17.36328125" customWidth="1"/>
    <col min="9" max="9" width="18.453125" customWidth="1"/>
    <col min="10" max="10" width="9.54296875" bestFit="1" customWidth="1"/>
    <col min="11" max="11" width="9.54296875" customWidth="1"/>
    <col min="13" max="13" width="10.36328125" customWidth="1"/>
    <col min="14" max="14" width="11.6328125" customWidth="1"/>
    <col min="18" max="18" width="13.453125" bestFit="1" customWidth="1"/>
  </cols>
  <sheetData>
    <row r="1" spans="1:14" x14ac:dyDescent="0.35">
      <c r="A1" s="132" t="s">
        <v>28</v>
      </c>
      <c r="B1" s="124"/>
      <c r="C1" s="124"/>
      <c r="D1" s="124"/>
      <c r="E1" s="124"/>
      <c r="F1" s="124"/>
      <c r="G1" s="124"/>
      <c r="H1" s="124"/>
      <c r="I1" s="124"/>
      <c r="J1" s="124"/>
      <c r="K1" s="103"/>
      <c r="L1" s="103"/>
    </row>
    <row r="2" spans="1:14" ht="32.75" customHeight="1" x14ac:dyDescent="0.3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03"/>
      <c r="L2" s="103"/>
    </row>
    <row r="3" spans="1:14" x14ac:dyDescent="0.35">
      <c r="A3" s="128"/>
      <c r="B3" s="129"/>
      <c r="C3" s="88"/>
      <c r="D3" s="36"/>
      <c r="E3" s="36"/>
      <c r="F3" s="91" t="s">
        <v>60</v>
      </c>
      <c r="G3" s="92">
        <v>45077</v>
      </c>
      <c r="H3" s="4"/>
      <c r="I3" s="4"/>
      <c r="J3" s="4"/>
      <c r="K3" s="4"/>
    </row>
    <row r="4" spans="1:14" x14ac:dyDescent="0.35">
      <c r="A4" s="22" t="s">
        <v>53</v>
      </c>
      <c r="B4" s="37"/>
      <c r="C4" s="37"/>
      <c r="D4" s="37"/>
      <c r="E4" s="37"/>
      <c r="F4" s="38"/>
      <c r="G4" s="38"/>
      <c r="H4" s="38"/>
      <c r="I4" s="38"/>
    </row>
    <row r="5" spans="1:14" x14ac:dyDescent="0.35">
      <c r="A5" s="40"/>
      <c r="B5" s="40"/>
      <c r="C5" s="40"/>
      <c r="D5" s="40"/>
      <c r="E5" s="40"/>
      <c r="F5" s="40"/>
      <c r="G5" s="40"/>
    </row>
    <row r="6" spans="1:14" ht="21" x14ac:dyDescent="0.35">
      <c r="A6" s="51" t="s">
        <v>16</v>
      </c>
      <c r="B6" s="43" t="s">
        <v>1</v>
      </c>
      <c r="C6" s="29" t="s">
        <v>1</v>
      </c>
      <c r="D6" s="43" t="s">
        <v>76</v>
      </c>
      <c r="E6" s="43" t="s">
        <v>77</v>
      </c>
      <c r="F6" s="43" t="s">
        <v>38</v>
      </c>
      <c r="G6" s="43" t="s">
        <v>78</v>
      </c>
      <c r="I6" s="105" t="s">
        <v>75</v>
      </c>
      <c r="J6" s="105" t="s">
        <v>79</v>
      </c>
      <c r="K6" s="105" t="s">
        <v>90</v>
      </c>
      <c r="L6" s="43" t="s">
        <v>38</v>
      </c>
      <c r="M6" s="43" t="s">
        <v>89</v>
      </c>
      <c r="N6" s="43" t="s">
        <v>88</v>
      </c>
    </row>
    <row r="7" spans="1:14" ht="21" x14ac:dyDescent="0.35">
      <c r="A7" s="52" t="s">
        <v>29</v>
      </c>
      <c r="B7" s="44" t="s">
        <v>30</v>
      </c>
      <c r="C7" s="44" t="s">
        <v>86</v>
      </c>
      <c r="D7" s="56">
        <v>97.8</v>
      </c>
      <c r="E7" s="26">
        <f t="shared" ref="E7:E14" si="0">D7*10.763</f>
        <v>1052.6214</v>
      </c>
      <c r="F7" s="57">
        <v>18</v>
      </c>
      <c r="G7" s="89">
        <f t="shared" ref="G7:G14" si="1">E7*F7</f>
        <v>18947.1852</v>
      </c>
      <c r="H7" s="38" t="s">
        <v>44</v>
      </c>
      <c r="I7" s="44" t="s">
        <v>86</v>
      </c>
      <c r="J7" s="56">
        <v>125.2</v>
      </c>
      <c r="K7" s="73">
        <f t="shared" ref="K7:K14" si="2">J7*10.763</f>
        <v>1347.5276000000001</v>
      </c>
      <c r="L7" s="53">
        <v>18</v>
      </c>
      <c r="M7" s="58">
        <f t="shared" ref="M7:M14" si="3">J7*L7</f>
        <v>2253.6</v>
      </c>
      <c r="N7" s="58">
        <f t="shared" ref="N7:N14" si="4">M7*10.763</f>
        <v>24255.496799999997</v>
      </c>
    </row>
    <row r="8" spans="1:14" x14ac:dyDescent="0.35">
      <c r="A8" s="32"/>
      <c r="B8" s="44" t="s">
        <v>31</v>
      </c>
      <c r="C8" s="44" t="s">
        <v>100</v>
      </c>
      <c r="D8" s="56">
        <v>79</v>
      </c>
      <c r="E8" s="26">
        <f t="shared" si="0"/>
        <v>850.27700000000004</v>
      </c>
      <c r="F8" s="57">
        <v>17</v>
      </c>
      <c r="G8" s="89">
        <f t="shared" si="1"/>
        <v>14454.709000000001</v>
      </c>
      <c r="H8" s="38" t="s">
        <v>44</v>
      </c>
      <c r="I8" s="44" t="s">
        <v>87</v>
      </c>
      <c r="J8" s="56">
        <v>93</v>
      </c>
      <c r="K8" s="73">
        <f t="shared" si="2"/>
        <v>1000.9589999999999</v>
      </c>
      <c r="L8" s="53">
        <v>21</v>
      </c>
      <c r="M8" s="58">
        <f t="shared" si="3"/>
        <v>1953</v>
      </c>
      <c r="N8" s="58">
        <f t="shared" si="4"/>
        <v>21020.138999999999</v>
      </c>
    </row>
    <row r="9" spans="1:14" x14ac:dyDescent="0.35">
      <c r="A9" s="32"/>
      <c r="B9" s="44" t="s">
        <v>32</v>
      </c>
      <c r="C9" s="44" t="s">
        <v>85</v>
      </c>
      <c r="D9" s="56">
        <v>140</v>
      </c>
      <c r="E9" s="26">
        <f t="shared" si="0"/>
        <v>1506.82</v>
      </c>
      <c r="F9" s="57">
        <v>2</v>
      </c>
      <c r="G9" s="89">
        <f t="shared" si="1"/>
        <v>3013.64</v>
      </c>
      <c r="H9" s="38" t="s">
        <v>44</v>
      </c>
      <c r="I9" s="44" t="s">
        <v>85</v>
      </c>
      <c r="J9" s="56">
        <v>194.3</v>
      </c>
      <c r="K9" s="73">
        <f t="shared" si="2"/>
        <v>2091.2509</v>
      </c>
      <c r="L9" s="53">
        <v>2</v>
      </c>
      <c r="M9" s="58">
        <f t="shared" si="3"/>
        <v>388.6</v>
      </c>
      <c r="N9" s="58">
        <f t="shared" si="4"/>
        <v>4182.5018</v>
      </c>
    </row>
    <row r="10" spans="1:14" x14ac:dyDescent="0.35">
      <c r="A10" s="32"/>
      <c r="B10" s="44" t="s">
        <v>33</v>
      </c>
      <c r="C10" s="44" t="s">
        <v>84</v>
      </c>
      <c r="D10" s="56">
        <v>99</v>
      </c>
      <c r="E10" s="26">
        <f t="shared" si="0"/>
        <v>1065.537</v>
      </c>
      <c r="F10" s="57">
        <v>14</v>
      </c>
      <c r="G10" s="89">
        <f t="shared" si="1"/>
        <v>14917.518</v>
      </c>
      <c r="H10" s="38" t="s">
        <v>44</v>
      </c>
      <c r="I10" s="44" t="s">
        <v>84</v>
      </c>
      <c r="J10" s="56">
        <v>143</v>
      </c>
      <c r="K10" s="73">
        <f t="shared" si="2"/>
        <v>1539.1089999999999</v>
      </c>
      <c r="L10" s="53">
        <v>9</v>
      </c>
      <c r="M10" s="58">
        <f t="shared" si="3"/>
        <v>1287</v>
      </c>
      <c r="N10" s="58">
        <f t="shared" si="4"/>
        <v>13851.981</v>
      </c>
    </row>
    <row r="11" spans="1:14" x14ac:dyDescent="0.35">
      <c r="A11" s="54"/>
      <c r="B11" s="44" t="s">
        <v>34</v>
      </c>
      <c r="C11" s="44" t="s">
        <v>83</v>
      </c>
      <c r="D11" s="56">
        <v>102.3</v>
      </c>
      <c r="E11" s="26">
        <f t="shared" si="0"/>
        <v>1101.0548999999999</v>
      </c>
      <c r="F11" s="57">
        <v>33</v>
      </c>
      <c r="G11" s="89">
        <f t="shared" si="1"/>
        <v>36334.811699999998</v>
      </c>
      <c r="H11" s="38" t="s">
        <v>44</v>
      </c>
      <c r="I11" s="44" t="s">
        <v>83</v>
      </c>
      <c r="J11" s="56">
        <v>158.1</v>
      </c>
      <c r="K11" s="73">
        <f t="shared" si="2"/>
        <v>1701.6303</v>
      </c>
      <c r="L11" s="57">
        <v>38</v>
      </c>
      <c r="M11" s="58">
        <f t="shared" si="3"/>
        <v>6007.8</v>
      </c>
      <c r="N11" s="58">
        <f t="shared" si="4"/>
        <v>64661.951399999998</v>
      </c>
    </row>
    <row r="12" spans="1:14" x14ac:dyDescent="0.35">
      <c r="A12" s="32"/>
      <c r="B12" s="44" t="s">
        <v>35</v>
      </c>
      <c r="C12" s="44" t="s">
        <v>82</v>
      </c>
      <c r="D12" s="56">
        <v>138.4</v>
      </c>
      <c r="E12" s="26">
        <f t="shared" si="0"/>
        <v>1489.5992000000001</v>
      </c>
      <c r="F12" s="57">
        <v>0</v>
      </c>
      <c r="G12" s="89">
        <f t="shared" si="1"/>
        <v>0</v>
      </c>
      <c r="H12" s="38" t="s">
        <v>44</v>
      </c>
      <c r="I12" s="44" t="s">
        <v>82</v>
      </c>
      <c r="J12" s="73">
        <v>174.1</v>
      </c>
      <c r="K12" s="73">
        <f t="shared" si="2"/>
        <v>1873.8382999999999</v>
      </c>
      <c r="L12" s="57">
        <v>0</v>
      </c>
      <c r="M12" s="58">
        <f t="shared" si="3"/>
        <v>0</v>
      </c>
      <c r="N12" s="58">
        <f t="shared" si="4"/>
        <v>0</v>
      </c>
    </row>
    <row r="13" spans="1:14" x14ac:dyDescent="0.35">
      <c r="A13" s="32"/>
      <c r="B13" s="44"/>
      <c r="C13" s="44" t="s">
        <v>81</v>
      </c>
      <c r="D13" s="56">
        <v>133.9</v>
      </c>
      <c r="E13" s="26">
        <f t="shared" si="0"/>
        <v>1441.1657</v>
      </c>
      <c r="F13" s="57">
        <v>10</v>
      </c>
      <c r="G13" s="89">
        <f t="shared" si="1"/>
        <v>14411.656999999999</v>
      </c>
      <c r="H13" s="38" t="s">
        <v>44</v>
      </c>
      <c r="I13" s="44" t="s">
        <v>81</v>
      </c>
      <c r="J13" s="56">
        <v>175.5</v>
      </c>
      <c r="K13" s="73">
        <f t="shared" si="2"/>
        <v>1888.9065000000001</v>
      </c>
      <c r="L13" s="57">
        <v>10</v>
      </c>
      <c r="M13" s="58">
        <f t="shared" si="3"/>
        <v>1755</v>
      </c>
      <c r="N13" s="58">
        <f t="shared" si="4"/>
        <v>18889.064999999999</v>
      </c>
    </row>
    <row r="14" spans="1:14" x14ac:dyDescent="0.35">
      <c r="A14" s="32"/>
      <c r="B14" s="44"/>
      <c r="C14" s="44" t="s">
        <v>80</v>
      </c>
      <c r="D14" s="56">
        <v>110.8</v>
      </c>
      <c r="E14" s="26">
        <f t="shared" si="0"/>
        <v>1192.5403999999999</v>
      </c>
      <c r="F14" s="57">
        <v>4</v>
      </c>
      <c r="G14" s="89">
        <f t="shared" si="1"/>
        <v>4770.1615999999995</v>
      </c>
      <c r="H14" s="38" t="s">
        <v>44</v>
      </c>
      <c r="I14" s="44" t="s">
        <v>80</v>
      </c>
      <c r="J14" s="56">
        <v>146.30000000000001</v>
      </c>
      <c r="K14" s="73">
        <f t="shared" si="2"/>
        <v>1574.6269000000002</v>
      </c>
      <c r="L14" s="57">
        <v>4</v>
      </c>
      <c r="M14" s="58">
        <f t="shared" si="3"/>
        <v>585.20000000000005</v>
      </c>
      <c r="N14" s="58">
        <f t="shared" si="4"/>
        <v>6298.5076000000008</v>
      </c>
    </row>
    <row r="15" spans="1:14" x14ac:dyDescent="0.35">
      <c r="A15" s="32"/>
      <c r="B15" s="44"/>
      <c r="C15" s="44"/>
      <c r="D15" s="56"/>
      <c r="E15" s="26"/>
      <c r="F15" s="53"/>
      <c r="G15" s="53"/>
    </row>
    <row r="16" spans="1:14" x14ac:dyDescent="0.35">
      <c r="A16" s="32"/>
      <c r="B16" s="80"/>
      <c r="C16" s="80"/>
      <c r="D16" s="25"/>
      <c r="E16" s="26"/>
      <c r="F16" s="83"/>
      <c r="G16" s="83"/>
      <c r="I16" s="85" t="s">
        <v>9</v>
      </c>
      <c r="J16" s="73">
        <f>SUM(J7:J14)</f>
        <v>1209.5</v>
      </c>
      <c r="K16" s="73">
        <f>SUM(K7:K14)</f>
        <v>13017.8485</v>
      </c>
      <c r="L16" s="75">
        <f>SUM(L7:L14)</f>
        <v>102</v>
      </c>
      <c r="M16" s="73">
        <f>SUM(M12:M15)</f>
        <v>2340.1999999999998</v>
      </c>
      <c r="N16" s="73">
        <f>SUM(N12:N15)</f>
        <v>25187.5726</v>
      </c>
    </row>
    <row r="17" spans="1:14" x14ac:dyDescent="0.35">
      <c r="A17" s="85" t="s">
        <v>9</v>
      </c>
      <c r="B17" s="86"/>
      <c r="C17" s="109"/>
      <c r="D17" s="110"/>
      <c r="E17" s="104"/>
      <c r="F17" s="75">
        <f>SUM(F7:F14)</f>
        <v>98</v>
      </c>
      <c r="G17" s="106">
        <f>SUM(G7:G14)</f>
        <v>106849.6825</v>
      </c>
      <c r="H17" s="38" t="s">
        <v>44</v>
      </c>
    </row>
    <row r="18" spans="1:14" x14ac:dyDescent="0.35">
      <c r="A18" s="104"/>
      <c r="B18" s="109"/>
      <c r="C18" s="109"/>
      <c r="D18" s="110"/>
      <c r="E18" s="104"/>
      <c r="F18" s="75"/>
      <c r="G18" s="106"/>
      <c r="H18" s="38"/>
    </row>
    <row r="19" spans="1:14" ht="25.5" customHeight="1" x14ac:dyDescent="0.35">
      <c r="A19" s="104"/>
      <c r="B19" s="109"/>
      <c r="C19" s="109"/>
      <c r="D19" s="43" t="s">
        <v>95</v>
      </c>
      <c r="E19" s="43" t="s">
        <v>55</v>
      </c>
      <c r="F19" s="43" t="s">
        <v>38</v>
      </c>
      <c r="G19" s="43" t="s">
        <v>54</v>
      </c>
      <c r="H19" s="38" t="s">
        <v>44</v>
      </c>
      <c r="I19" s="105" t="s">
        <v>99</v>
      </c>
      <c r="J19" s="105" t="s">
        <v>91</v>
      </c>
      <c r="K19" s="105" t="s">
        <v>79</v>
      </c>
      <c r="L19" s="105" t="s">
        <v>94</v>
      </c>
      <c r="M19" s="105" t="s">
        <v>97</v>
      </c>
      <c r="N19" s="115" t="s">
        <v>96</v>
      </c>
    </row>
    <row r="20" spans="1:14" ht="21" x14ac:dyDescent="0.35">
      <c r="A20" s="52" t="s">
        <v>29</v>
      </c>
      <c r="B20" s="44" t="s">
        <v>36</v>
      </c>
      <c r="C20" s="44" t="s">
        <v>92</v>
      </c>
      <c r="D20" s="56">
        <v>43</v>
      </c>
      <c r="E20" s="26">
        <f>D20*10.763</f>
        <v>462.80899999999997</v>
      </c>
      <c r="F20" s="57">
        <v>16</v>
      </c>
      <c r="G20" s="89">
        <f>E20*F20</f>
        <v>7404.9439999999995</v>
      </c>
      <c r="H20" s="38" t="s">
        <v>44</v>
      </c>
      <c r="I20" s="114" t="s">
        <v>98</v>
      </c>
      <c r="J20" s="44">
        <v>1</v>
      </c>
      <c r="K20" s="56">
        <v>2148.3000000000002</v>
      </c>
      <c r="L20" s="56">
        <v>1994.8</v>
      </c>
      <c r="M20" s="56">
        <v>1532.8</v>
      </c>
      <c r="N20" s="116">
        <f>SUM(M20/L20)</f>
        <v>0.76839783436936038</v>
      </c>
    </row>
    <row r="21" spans="1:14" x14ac:dyDescent="0.35">
      <c r="A21" s="56"/>
      <c r="B21" s="44" t="s">
        <v>37</v>
      </c>
      <c r="C21" s="119" t="s">
        <v>93</v>
      </c>
      <c r="D21" s="118">
        <v>70</v>
      </c>
      <c r="E21" s="120">
        <f>D21*10.763</f>
        <v>753.41</v>
      </c>
      <c r="F21" s="121">
        <v>8</v>
      </c>
      <c r="G21" s="122">
        <f>E21*F21</f>
        <v>6027.28</v>
      </c>
      <c r="H21" s="38" t="s">
        <v>44</v>
      </c>
      <c r="I21" s="114" t="s">
        <v>98</v>
      </c>
      <c r="J21" s="44">
        <v>1</v>
      </c>
      <c r="K21" s="56">
        <v>2148.3000000000002</v>
      </c>
      <c r="L21" s="56">
        <v>1994.8</v>
      </c>
      <c r="M21" s="56">
        <v>1532.8</v>
      </c>
      <c r="N21" s="116">
        <f>SUM(M21/L21)</f>
        <v>0.76839783436936038</v>
      </c>
    </row>
    <row r="22" spans="1:14" x14ac:dyDescent="0.35">
      <c r="A22" s="32"/>
      <c r="B22" s="44"/>
      <c r="C22" s="44" t="s">
        <v>93</v>
      </c>
      <c r="D22" s="56">
        <v>75.599999999999994</v>
      </c>
      <c r="E22" s="73">
        <f>D22*10.763</f>
        <v>813.68279999999993</v>
      </c>
      <c r="F22" s="57">
        <v>64</v>
      </c>
      <c r="G22" s="89">
        <f>E22*F22</f>
        <v>52075.699199999995</v>
      </c>
      <c r="H22" s="38" t="s">
        <v>44</v>
      </c>
      <c r="I22" s="114" t="s">
        <v>98</v>
      </c>
      <c r="J22" s="44">
        <v>1</v>
      </c>
      <c r="K22" s="56">
        <v>2148.3000000000002</v>
      </c>
      <c r="L22" s="56">
        <v>1994.8</v>
      </c>
      <c r="M22" s="56">
        <v>1532.8</v>
      </c>
      <c r="N22" s="116">
        <f>SUM(M22/L22)</f>
        <v>0.76839783436936038</v>
      </c>
    </row>
    <row r="23" spans="1:14" ht="14.75" customHeight="1" x14ac:dyDescent="0.35">
      <c r="A23" s="85" t="s">
        <v>9</v>
      </c>
      <c r="B23" s="86"/>
      <c r="C23" s="44"/>
      <c r="D23" s="25"/>
      <c r="E23" s="26"/>
      <c r="F23" s="57"/>
      <c r="G23" s="57"/>
      <c r="I23" s="114" t="s">
        <v>98</v>
      </c>
      <c r="J23" s="44">
        <v>1</v>
      </c>
      <c r="K23" s="56">
        <v>2148.3000000000002</v>
      </c>
      <c r="L23" s="56">
        <v>1994.8</v>
      </c>
      <c r="M23" s="56">
        <v>1532.8</v>
      </c>
      <c r="N23" s="116">
        <f>SUM(M23/L23)</f>
        <v>0.76839783436936038</v>
      </c>
    </row>
    <row r="24" spans="1:14" x14ac:dyDescent="0.35">
      <c r="A24" s="32"/>
      <c r="B24" s="44"/>
      <c r="C24" s="109"/>
      <c r="D24" s="112"/>
      <c r="E24" s="113"/>
      <c r="F24" s="107">
        <f>SUM(F20:F22)</f>
        <v>88</v>
      </c>
      <c r="G24" s="111">
        <f>SUM(G20:G22)</f>
        <v>65507.92319999999</v>
      </c>
      <c r="H24" s="38" t="s">
        <v>44</v>
      </c>
    </row>
    <row r="25" spans="1:14" x14ac:dyDescent="0.35">
      <c r="A25" s="32"/>
      <c r="B25" s="44"/>
      <c r="C25" s="44"/>
      <c r="D25" s="25"/>
      <c r="E25" s="26"/>
      <c r="F25" s="58"/>
      <c r="G25" s="58"/>
      <c r="H25" s="38"/>
      <c r="I25" s="85" t="s">
        <v>9</v>
      </c>
      <c r="J25" s="73">
        <v>4</v>
      </c>
      <c r="K25" s="73">
        <f>SUM(K20:K23)</f>
        <v>8593.2000000000007</v>
      </c>
      <c r="L25" s="73">
        <f>SUM(L20:L23)</f>
        <v>7979.2</v>
      </c>
      <c r="M25" s="73">
        <f>SUM(M20:M23)</f>
        <v>6131.2</v>
      </c>
      <c r="N25" s="117">
        <f>SUM(M25/L25)</f>
        <v>0.76839783436936038</v>
      </c>
    </row>
    <row r="26" spans="1:14" x14ac:dyDescent="0.35">
      <c r="A26" s="32"/>
      <c r="B26" s="80"/>
      <c r="C26" s="44"/>
      <c r="D26" s="25"/>
      <c r="E26" s="26"/>
      <c r="F26" s="58"/>
      <c r="G26" s="58"/>
      <c r="H26" s="38"/>
    </row>
    <row r="27" spans="1:14" ht="25.5" customHeight="1" x14ac:dyDescent="0.35">
      <c r="A27" s="32"/>
      <c r="B27" s="80"/>
      <c r="C27" s="80"/>
      <c r="D27" s="81"/>
      <c r="E27" s="104" t="s">
        <v>9</v>
      </c>
      <c r="F27" s="107">
        <f>SUM(F17+F24)</f>
        <v>186</v>
      </c>
      <c r="G27" s="108">
        <f>SUM(G17+G24)</f>
        <v>172357.60569999999</v>
      </c>
      <c r="H27" s="38" t="s">
        <v>44</v>
      </c>
    </row>
    <row r="28" spans="1:14" ht="14.25" customHeight="1" x14ac:dyDescent="0.35">
      <c r="A28" s="32"/>
      <c r="B28" s="80"/>
      <c r="C28" s="80"/>
      <c r="D28" s="81"/>
      <c r="E28" s="82"/>
      <c r="F28" s="84"/>
      <c r="G28" s="84"/>
    </row>
    <row r="29" spans="1:14" ht="31.5" customHeight="1" x14ac:dyDescent="0.35">
      <c r="A29" s="32"/>
      <c r="B29" s="55"/>
      <c r="C29" s="141" t="s">
        <v>2</v>
      </c>
      <c r="D29" s="81"/>
      <c r="E29" s="82"/>
      <c r="F29" s="84"/>
      <c r="G29" s="84"/>
    </row>
    <row r="30" spans="1:14" x14ac:dyDescent="0.35">
      <c r="A30" s="32"/>
      <c r="B30" s="55"/>
      <c r="C30" s="142"/>
      <c r="D30" s="81"/>
      <c r="E30" s="82"/>
      <c r="F30" s="84"/>
      <c r="G30" s="84"/>
    </row>
    <row r="31" spans="1:14" ht="14.5" customHeight="1" x14ac:dyDescent="0.35">
      <c r="A31" s="32"/>
      <c r="B31" s="55"/>
      <c r="C31" s="142"/>
      <c r="D31" s="81"/>
      <c r="E31" s="82"/>
      <c r="F31" s="84"/>
      <c r="G31" s="84"/>
    </row>
    <row r="32" spans="1:14" x14ac:dyDescent="0.35">
      <c r="A32" s="32"/>
      <c r="B32" s="55"/>
      <c r="C32" s="143"/>
      <c r="D32" s="81"/>
      <c r="E32" s="82"/>
      <c r="F32" s="84"/>
      <c r="G32" s="84"/>
    </row>
    <row r="33" spans="1:8" x14ac:dyDescent="0.35">
      <c r="A33" s="7"/>
      <c r="B33" s="8"/>
      <c r="G33" s="8"/>
      <c r="H33" s="7"/>
    </row>
    <row r="34" spans="1:8" x14ac:dyDescent="0.35">
      <c r="A34" s="8"/>
      <c r="C34" s="8"/>
      <c r="D34" s="8"/>
      <c r="E34" s="8"/>
      <c r="F34" s="8"/>
    </row>
    <row r="36" spans="1:8" x14ac:dyDescent="0.35">
      <c r="A36" s="8"/>
      <c r="H36" s="5"/>
    </row>
    <row r="37" spans="1:8" x14ac:dyDescent="0.35">
      <c r="G37" s="14"/>
    </row>
    <row r="38" spans="1:8" x14ac:dyDescent="0.35">
      <c r="B38" s="21"/>
      <c r="G38" s="14"/>
      <c r="H38" s="7"/>
    </row>
    <row r="39" spans="1:8" x14ac:dyDescent="0.35">
      <c r="B39" s="21"/>
      <c r="C39" s="21"/>
      <c r="D39" s="21"/>
      <c r="E39" s="21"/>
      <c r="F39" s="9"/>
      <c r="G39" s="10"/>
    </row>
    <row r="40" spans="1:8" x14ac:dyDescent="0.35">
      <c r="A40" s="20"/>
      <c r="B40" s="21"/>
      <c r="C40" s="21"/>
      <c r="D40" s="21"/>
      <c r="E40" s="21"/>
      <c r="G40" s="7"/>
    </row>
    <row r="41" spans="1:8" x14ac:dyDescent="0.35">
      <c r="B41" s="21"/>
      <c r="C41" s="21"/>
      <c r="D41" s="21"/>
      <c r="E41" s="21"/>
      <c r="G41" s="7"/>
      <c r="H41" s="5"/>
    </row>
    <row r="42" spans="1:8" x14ac:dyDescent="0.35">
      <c r="A42" s="20"/>
      <c r="B42" s="21"/>
      <c r="C42" s="21"/>
      <c r="D42" s="21"/>
      <c r="E42" s="21"/>
      <c r="F42" s="7"/>
    </row>
    <row r="43" spans="1:8" x14ac:dyDescent="0.35">
      <c r="A43" s="20"/>
      <c r="B43" s="21"/>
      <c r="C43" s="21"/>
      <c r="D43" s="21"/>
      <c r="E43" s="21"/>
      <c r="F43" s="7"/>
    </row>
    <row r="44" spans="1:8" x14ac:dyDescent="0.35">
      <c r="A44" s="20"/>
      <c r="B44" s="21"/>
      <c r="C44" s="21"/>
      <c r="D44" s="21"/>
      <c r="E44" s="21"/>
      <c r="G44" s="5"/>
    </row>
    <row r="45" spans="1:8" x14ac:dyDescent="0.35">
      <c r="A45" s="20"/>
      <c r="B45" s="5"/>
      <c r="C45" s="21"/>
      <c r="D45" s="21"/>
      <c r="E45" s="21"/>
    </row>
    <row r="46" spans="1:8" x14ac:dyDescent="0.35">
      <c r="A46" s="20"/>
      <c r="C46" s="5"/>
      <c r="D46" s="5"/>
      <c r="E46" s="5"/>
      <c r="F46" s="5"/>
    </row>
    <row r="47" spans="1:8" x14ac:dyDescent="0.35">
      <c r="A47" s="20"/>
    </row>
    <row r="49" spans="1:8" x14ac:dyDescent="0.35">
      <c r="A49" s="5"/>
    </row>
    <row r="52" spans="1:8" x14ac:dyDescent="0.35">
      <c r="H52" s="16"/>
    </row>
  </sheetData>
  <protectedRanges>
    <protectedRange sqref="J7:K11 K12 J13:K14 K20:M23" name="Range1_2"/>
    <protectedRange sqref="J12 M16:N16 J16:K16 J25:N25" name="Range1_1_2"/>
  </protectedRanges>
  <mergeCells count="3">
    <mergeCell ref="A1:J2"/>
    <mergeCell ref="A3:B3"/>
    <mergeCell ref="C29:C3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A34B-CD88-4BC8-B5BB-32BEF9D08C44}">
  <sheetPr>
    <tabColor theme="0"/>
  </sheetPr>
  <dimension ref="A1:L45"/>
  <sheetViews>
    <sheetView workbookViewId="0">
      <selection activeCell="J20" sqref="J20"/>
    </sheetView>
  </sheetViews>
  <sheetFormatPr defaultRowHeight="14.5" x14ac:dyDescent="0.35"/>
  <cols>
    <col min="1" max="1" width="12.90625" bestFit="1" customWidth="1"/>
    <col min="2" max="2" width="18" customWidth="1"/>
    <col min="3" max="3" width="10" bestFit="1" customWidth="1"/>
    <col min="4" max="4" width="12.6328125" bestFit="1" customWidth="1"/>
    <col min="5" max="5" width="11.08984375" customWidth="1"/>
    <col min="7" max="7" width="9.54296875" bestFit="1" customWidth="1"/>
  </cols>
  <sheetData>
    <row r="1" spans="1:11" x14ac:dyDescent="0.35">
      <c r="A1" s="132" t="s">
        <v>28</v>
      </c>
      <c r="B1" s="124"/>
      <c r="C1" s="124"/>
      <c r="D1" s="124"/>
      <c r="E1" s="124"/>
      <c r="F1" s="124"/>
      <c r="G1" s="124"/>
      <c r="H1" s="124"/>
    </row>
    <row r="2" spans="1:11" ht="32.75" customHeight="1" x14ac:dyDescent="0.35">
      <c r="A2" s="124"/>
      <c r="B2" s="124"/>
      <c r="C2" s="124"/>
      <c r="D2" s="124"/>
      <c r="E2" s="124"/>
      <c r="F2" s="124"/>
      <c r="G2" s="124"/>
      <c r="H2" s="124"/>
    </row>
    <row r="3" spans="1:11" x14ac:dyDescent="0.35">
      <c r="A3" s="144"/>
      <c r="B3" s="144"/>
      <c r="C3" s="38"/>
      <c r="D3" s="22" t="s">
        <v>60</v>
      </c>
      <c r="E3" s="90">
        <v>44650</v>
      </c>
      <c r="F3" s="2"/>
      <c r="G3" s="4"/>
    </row>
    <row r="4" spans="1:11" x14ac:dyDescent="0.35">
      <c r="A4" s="22" t="s">
        <v>52</v>
      </c>
      <c r="B4" s="37"/>
      <c r="C4" s="38"/>
      <c r="D4" s="38"/>
      <c r="E4" s="38"/>
    </row>
    <row r="5" spans="1:11" x14ac:dyDescent="0.35">
      <c r="A5" s="39"/>
      <c r="B5" s="40"/>
      <c r="C5" s="40"/>
      <c r="D5" s="40"/>
      <c r="E5" s="40"/>
    </row>
    <row r="6" spans="1:11" ht="27" customHeight="1" x14ac:dyDescent="0.35">
      <c r="A6" s="23" t="s">
        <v>0</v>
      </c>
      <c r="B6" s="29" t="s">
        <v>1</v>
      </c>
      <c r="C6" s="29" t="s">
        <v>10</v>
      </c>
      <c r="D6" s="29" t="s">
        <v>11</v>
      </c>
      <c r="E6" s="29" t="s">
        <v>3</v>
      </c>
    </row>
    <row r="7" spans="1:11" x14ac:dyDescent="0.35">
      <c r="A7" s="19" t="s">
        <v>56</v>
      </c>
      <c r="B7" s="31" t="s">
        <v>59</v>
      </c>
      <c r="C7" s="32">
        <v>68.5</v>
      </c>
      <c r="D7" s="26">
        <f>C7*10.763</f>
        <v>737.26549999999997</v>
      </c>
      <c r="E7" s="27" t="s">
        <v>8</v>
      </c>
    </row>
    <row r="8" spans="1:11" x14ac:dyDescent="0.35">
      <c r="A8" s="19" t="s">
        <v>57</v>
      </c>
      <c r="B8" s="31" t="s">
        <v>59</v>
      </c>
      <c r="C8" s="32">
        <v>775.2</v>
      </c>
      <c r="D8" s="26">
        <f>C8*10.763</f>
        <v>8343.4776000000002</v>
      </c>
      <c r="E8" s="27" t="s">
        <v>8</v>
      </c>
      <c r="G8" s="4"/>
    </row>
    <row r="9" spans="1:11" x14ac:dyDescent="0.35">
      <c r="A9" s="19" t="s">
        <v>58</v>
      </c>
      <c r="B9" s="31" t="s">
        <v>59</v>
      </c>
      <c r="C9" s="32">
        <v>367.3</v>
      </c>
      <c r="D9" s="26">
        <f>C9*10.763</f>
        <v>3953.2499000000003</v>
      </c>
      <c r="E9" s="27" t="s">
        <v>8</v>
      </c>
    </row>
    <row r="10" spans="1:11" x14ac:dyDescent="0.35">
      <c r="A10" s="24"/>
      <c r="B10" s="28"/>
      <c r="C10" s="25"/>
      <c r="D10" s="26"/>
      <c r="E10" s="27"/>
    </row>
    <row r="11" spans="1:11" x14ac:dyDescent="0.35">
      <c r="A11" s="24"/>
      <c r="B11" s="28"/>
      <c r="C11" s="25"/>
      <c r="D11" s="26"/>
      <c r="E11" s="27"/>
    </row>
    <row r="12" spans="1:11" x14ac:dyDescent="0.35">
      <c r="A12" s="24"/>
      <c r="B12" s="28"/>
      <c r="C12" s="25"/>
      <c r="D12" s="26"/>
      <c r="E12" s="27"/>
    </row>
    <row r="13" spans="1:11" ht="21" x14ac:dyDescent="0.35">
      <c r="A13" s="24"/>
      <c r="B13" s="28"/>
      <c r="C13" s="25"/>
      <c r="D13" s="26"/>
      <c r="E13" s="27"/>
      <c r="I13" s="23" t="s">
        <v>0</v>
      </c>
      <c r="J13" s="23" t="s">
        <v>61</v>
      </c>
      <c r="K13" s="23" t="s">
        <v>62</v>
      </c>
    </row>
    <row r="14" spans="1:11" x14ac:dyDescent="0.35">
      <c r="A14" s="24"/>
      <c r="B14" s="28"/>
      <c r="C14" s="25"/>
      <c r="D14" s="26"/>
      <c r="E14" s="27"/>
      <c r="I14" s="19" t="s">
        <v>63</v>
      </c>
      <c r="J14" s="19">
        <v>81.400000000000006</v>
      </c>
      <c r="K14" s="93">
        <f>J14*10.763</f>
        <v>876.10820000000001</v>
      </c>
    </row>
    <row r="15" spans="1:11" x14ac:dyDescent="0.35">
      <c r="A15" s="24"/>
      <c r="B15" s="28"/>
      <c r="C15" s="25"/>
      <c r="D15" s="26"/>
      <c r="E15" s="27"/>
      <c r="I15" s="19" t="s">
        <v>57</v>
      </c>
      <c r="J15" s="19">
        <v>908.6</v>
      </c>
      <c r="K15" s="93">
        <f>J15*10.763</f>
        <v>9779.2618000000002</v>
      </c>
    </row>
    <row r="16" spans="1:11" x14ac:dyDescent="0.35">
      <c r="A16" s="61"/>
      <c r="B16" s="34"/>
      <c r="C16" s="25"/>
      <c r="D16" s="26"/>
      <c r="E16" s="27"/>
      <c r="I16" s="19" t="s">
        <v>58</v>
      </c>
      <c r="J16" s="19">
        <v>435.9</v>
      </c>
      <c r="K16" s="93">
        <f>J16*10.763</f>
        <v>4691.5916999999999</v>
      </c>
    </row>
    <row r="17" spans="1:12" x14ac:dyDescent="0.35">
      <c r="A17" s="61"/>
      <c r="B17" s="34"/>
      <c r="C17" s="25"/>
      <c r="D17" s="26"/>
      <c r="E17" s="27"/>
    </row>
    <row r="18" spans="1:12" x14ac:dyDescent="0.35">
      <c r="A18" s="19" t="s">
        <v>9</v>
      </c>
      <c r="B18" s="77"/>
      <c r="C18" s="79">
        <f>SUM(C7:C9)</f>
        <v>1211</v>
      </c>
      <c r="D18" s="76">
        <f>SUM(D7:D9)</f>
        <v>13033.993</v>
      </c>
      <c r="E18" s="35"/>
    </row>
    <row r="19" spans="1:12" x14ac:dyDescent="0.35">
      <c r="A19" s="65"/>
      <c r="B19" s="66"/>
      <c r="C19" s="78"/>
      <c r="D19" s="68"/>
      <c r="E19" s="41"/>
    </row>
    <row r="20" spans="1:12" x14ac:dyDescent="0.35">
      <c r="A20" s="42"/>
      <c r="B20" s="66"/>
      <c r="C20" s="78"/>
      <c r="D20" s="19" t="s">
        <v>12</v>
      </c>
      <c r="E20" s="76">
        <f>SUM(D18:D18)</f>
        <v>13033.993</v>
      </c>
      <c r="F20" s="38" t="s">
        <v>44</v>
      </c>
      <c r="I20" s="19" t="s">
        <v>65</v>
      </c>
      <c r="J20" s="76">
        <f>SUM(J14:J16)</f>
        <v>1425.9</v>
      </c>
      <c r="K20" s="76">
        <f>SUM(K14:K16)</f>
        <v>15346.9617</v>
      </c>
      <c r="L20" s="38" t="s">
        <v>44</v>
      </c>
    </row>
    <row r="21" spans="1:12" ht="35.75" customHeight="1" x14ac:dyDescent="0.35">
      <c r="A21" s="38"/>
      <c r="B21" s="38"/>
      <c r="C21" s="38"/>
      <c r="D21" s="38"/>
      <c r="E21" s="38"/>
    </row>
    <row r="22" spans="1:12" ht="35.25" customHeight="1" x14ac:dyDescent="0.35">
      <c r="A22" s="127" t="s">
        <v>2</v>
      </c>
      <c r="B22" s="127"/>
      <c r="C22" s="127"/>
      <c r="D22" s="127"/>
      <c r="E22" s="127"/>
    </row>
    <row r="23" spans="1:12" ht="80.150000000000006" customHeight="1" x14ac:dyDescent="0.35">
      <c r="A23" s="12"/>
      <c r="B23" s="17"/>
      <c r="C23" s="18"/>
      <c r="D23" s="13"/>
      <c r="E23" s="11"/>
    </row>
    <row r="24" spans="1:12" ht="53.75" customHeight="1" x14ac:dyDescent="0.35">
      <c r="A24" s="12"/>
      <c r="B24" s="17"/>
      <c r="C24" s="18"/>
      <c r="D24" s="13"/>
      <c r="E24" s="11"/>
    </row>
    <row r="25" spans="1:12" x14ac:dyDescent="0.35">
      <c r="A25" s="7"/>
      <c r="B25" s="8"/>
      <c r="C25" s="10"/>
      <c r="D25" s="10"/>
    </row>
    <row r="27" spans="1:12" x14ac:dyDescent="0.35">
      <c r="A27" s="7"/>
      <c r="B27" s="8"/>
      <c r="C27" s="9"/>
      <c r="D27" s="14"/>
      <c r="E27" s="15"/>
    </row>
    <row r="28" spans="1:12" ht="35.25" customHeight="1" x14ac:dyDescent="0.35">
      <c r="D28" s="14"/>
      <c r="E28" s="15"/>
    </row>
    <row r="29" spans="1:12" ht="34.5" customHeight="1" x14ac:dyDescent="0.35">
      <c r="A29" s="10"/>
      <c r="D29" s="10"/>
    </row>
    <row r="30" spans="1:12" x14ac:dyDescent="0.35">
      <c r="A30" s="125"/>
      <c r="B30" s="125"/>
      <c r="C30" s="125"/>
      <c r="D30" s="125"/>
      <c r="E30" s="125"/>
    </row>
    <row r="31" spans="1:12" ht="53.25" customHeight="1" x14ac:dyDescent="0.35"/>
    <row r="32" spans="1:12" ht="62.25" customHeight="1" x14ac:dyDescent="0.35">
      <c r="G32" s="5"/>
    </row>
    <row r="33" spans="1:6" x14ac:dyDescent="0.35">
      <c r="F33" s="5"/>
    </row>
    <row r="34" spans="1:6" x14ac:dyDescent="0.35">
      <c r="A34" s="5"/>
      <c r="B34" s="5"/>
      <c r="C34" s="5"/>
      <c r="D34" s="5"/>
      <c r="E34" s="5"/>
    </row>
    <row r="45" spans="1:6" x14ac:dyDescent="0.35">
      <c r="E45" s="16"/>
    </row>
  </sheetData>
  <protectedRanges>
    <protectedRange sqref="A25:B25 A27:D27 D28 A23:A24 D23:D24 E20 A7:D20 I20:K20 I14:K16" name="Range1"/>
  </protectedRanges>
  <mergeCells count="4">
    <mergeCell ref="A1:H2"/>
    <mergeCell ref="A30:E30"/>
    <mergeCell ref="A22:E22"/>
    <mergeCell ref="A3:B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2D9288742AC248BC93AEA4443EB2D0" ma:contentTypeVersion="22" ma:contentTypeDescription="Create a new document." ma:contentTypeScope="" ma:versionID="cbabd062fd683423e74b1f4009f4643d">
  <xsd:schema xmlns:xsd="http://www.w3.org/2001/XMLSchema" xmlns:xs="http://www.w3.org/2001/XMLSchema" xmlns:p="http://schemas.microsoft.com/office/2006/metadata/properties" xmlns:ns2="e795bdb9-7c44-4091-8263-0c91d7add3eb" xmlns:ns3="174e045e-76de-4de7-8500-d7d54e079b28" targetNamespace="http://schemas.microsoft.com/office/2006/metadata/properties" ma:root="true" ma:fieldsID="b99c5b418ead87309371324c669183f0" ns2:_="" ns3:_="">
    <xsd:import namespace="e795bdb9-7c44-4091-8263-0c91d7add3eb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bdb9-7c44-4091-8263-0c91d7ad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tails" ma:index="23" nillable="true" ma:displayName="Details" ma:description="Acoustic report" ma:format="Dropdown" ma:internalName="Detail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B61EDC-B6D8-46A3-AE53-CBF04A1CF935}"/>
</file>

<file path=customXml/itemProps2.xml><?xml version="1.0" encoding="utf-8"?>
<ds:datastoreItem xmlns:ds="http://schemas.openxmlformats.org/officeDocument/2006/customXml" ds:itemID="{CE81FEEE-62CE-4D10-859C-BFB263B3F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Character Area 1+2</vt:lpstr>
      <vt:lpstr>Character Area 3 - Pavilion + M</vt:lpstr>
      <vt:lpstr>Character Area 4 - Care home</vt:lpstr>
      <vt:lpstr>Character Area 5 - Residential</vt:lpstr>
      <vt:lpstr>Character Area 5 - Well-being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Luke Anderson</cp:lastModifiedBy>
  <cp:lastPrinted>2022-01-27T07:05:28Z</cp:lastPrinted>
  <dcterms:created xsi:type="dcterms:W3CDTF">2020-11-12T13:53:12Z</dcterms:created>
  <dcterms:modified xsi:type="dcterms:W3CDTF">2023-06-02T11:16:27Z</dcterms:modified>
</cp:coreProperties>
</file>