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K:\Zones 1 and 2 Southern South West 2015 onwards\CURRENT PLANNING APPLICATIONS zones 1-2-4\Boorley Green Feb 2026\"/>
    </mc:Choice>
  </mc:AlternateContent>
  <xr:revisionPtr revIDLastSave="0" documentId="13_ncr:1_{77D14C60-544D-49E7-AD7F-8B049727B159}"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57480" yWindow="-120" windowWidth="29040" windowHeight="1572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<sst xmlns="http://schemas.openxmlformats.org/spreadsheetml/2006/main" count="3026" uniqueCount="843">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</sst>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3" zoomScaleNormal="100" workbookViewId="0">
      <selection activeCell="D19" sqref="D1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46935</v>
      </c>
      <c r="C5" s="18"/>
    </row>
    <row r="6" spans="1:3" ht="20.25" customHeight="1" x14ac:dyDescent="0.25">
      <c r="A6" s="17" t="s">
        <v>69</v>
      </c>
      <c r="B6" s="25">
        <v>1.2</v>
      </c>
      <c r="C6" s="18"/>
    </row>
    <row r="7" spans="1:3" ht="20.25" customHeight="1" x14ac:dyDescent="0.25">
      <c r="A7" s="17" t="s">
        <v>70</v>
      </c>
      <c r="B7" s="26">
        <v>120</v>
      </c>
      <c r="C7" s="18"/>
    </row>
    <row r="8" spans="1:3" ht="20.25" customHeight="1" x14ac:dyDescent="0.25">
      <c r="A8" s="17" t="s">
        <v>71</v>
      </c>
      <c r="B8" s="26">
        <v>54</v>
      </c>
      <c r="C8" s="18"/>
    </row>
    <row r="9" spans="1:3" ht="20.25" customHeight="1" x14ac:dyDescent="0.25">
      <c r="A9" s="17" t="s">
        <v>72</v>
      </c>
      <c r="B9" s="26" t="s">
        <v>834</v>
      </c>
      <c r="C9" s="18"/>
    </row>
    <row r="10" spans="1:3" ht="39.75" customHeight="1" x14ac:dyDescent="0.25">
      <c r="A10" s="17" t="s">
        <v>73</v>
      </c>
      <c r="B10" s="26" t="s">
        <v>182</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64.8</v>
      </c>
    </row>
    <row r="18" spans="1:2" ht="20.25" customHeight="1" x14ac:dyDescent="0.25">
      <c r="A18" s="17" t="s">
        <v>79</v>
      </c>
      <c r="B18" s="31">
        <f>IFERROR(B17*B7,0)</f>
        <v>7776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17.89</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2" sqref="B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770</v>
      </c>
      <c r="B11" s="25">
        <v>0.9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0.9</v>
      </c>
      <c r="C28" s="39">
        <f>SUM(C11:C27)</f>
        <v>2.7</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0.9</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14.678602354349994</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0.9</v>
      </c>
      <c r="C22" s="54">
        <f>SUM(C5:C21)</f>
        <v>14.678602354349994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17.89</v>
      </c>
    </row>
    <row r="6" spans="1:4" ht="23.25" customHeight="1" x14ac:dyDescent="0.25">
      <c r="A6" s="17" t="s">
        <v>111</v>
      </c>
      <c r="B6" s="72">
        <f>IFERROR(Nutrients_from_future_land_use!C22-SuDS!G30-Nutrients_from_current_land_use!C28,0)</f>
        <v>11.978602354349995</v>
      </c>
    </row>
    <row r="7" spans="1:4" ht="23.25" customHeight="1" x14ac:dyDescent="0.25">
      <c r="A7" s="17" t="s">
        <v>112</v>
      </c>
      <c r="B7" s="72">
        <f>IFERROR(B5+B6,0)</f>
        <v>29.868602354349996</v>
      </c>
    </row>
    <row r="8" spans="1:4" ht="23.25" customHeight="1" x14ac:dyDescent="0.25">
      <c r="A8" s="17" t="s">
        <v>113</v>
      </c>
      <c r="B8" s="72">
        <f>IFERROR(IF(B7&lt;0,B7,B7*1.2),0)</f>
        <v>35.842322825219995</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35.840000000000003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David Williams</cp:lastModifiedBy>
  <cp:revision/>
  <dcterms:created xsi:type="dcterms:W3CDTF">2021-10-14T13:24:34Z</dcterms:created>
  <dcterms:modified xsi:type="dcterms:W3CDTF">2026-01-12T14:30:33Z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