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updateLinks="never" defaultThemeVersion="166925"/>
  <mc:AlternateContent xmlns:mc="http://schemas.openxmlformats.org/markup-compatibility/2006">
    <mc:Choice Requires="x15">
      <x15ac:absPath xmlns:x15ac="http://schemas.microsoft.com/office/spreadsheetml/2010/11/ac" url="https://netorgft2084129-my.sharepoint.com/personal/louisecutts_wessexplanning_com/Documents/Clients/Landwise - Oak Lodge (Plot 9)/4. Submission/"/>
    </mc:Choice>
  </mc:AlternateContent>
  <xr:revisionPtr revIDLastSave="0" documentId="8_{D1E29408-EF8A-4522-9209-06B36296C32F}"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<sst xmlns="http://schemas.openxmlformats.org/spreadsheetml/2006/main" count="3026" uniqueCount="843">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</sst>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8" zoomScaleNormal="100" workbookViewId="0">
      <selection activeCell="A46" sqref="A46"/>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7" zoomScaleNormal="100" workbookViewId="0">
      <selection activeCell="B10" sqref="B10"/>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46023</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1</v>
      </c>
      <c r="C8" s="18"/>
    </row>
    <row r="9" spans="1:3" ht="20.25" customHeight="1" x14ac:dyDescent="0.25">
      <c r="A9" s="17" t="s">
        <v>72</v>
      </c>
      <c r="B9" s="26" t="s">
        <v>834</v>
      </c>
      <c r="C9" s="18"/>
    </row>
    <row r="10" spans="1:3" ht="39.75" customHeight="1" x14ac:dyDescent="0.25">
      <c r="A10" s="17" t="s">
        <v>73</v>
      </c>
      <c r="B10" s="26" t="s">
        <v>182</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2.4</v>
      </c>
    </row>
    <row r="18" spans="1:2" ht="20.25" customHeight="1" x14ac:dyDescent="0.25">
      <c r="A18" s="17" t="s">
        <v>79</v>
      </c>
      <c r="B18" s="31">
        <f>IFERROR(B17*B7,0)</f>
        <v>288</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0.66</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Normal="100" workbookViewId="0">
      <selection activeCell="B12" sqref="B12"/>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799</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775</v>
      </c>
      <c r="B11" s="25">
        <v>0.1013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1.3684271267844141</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0.1013</v>
      </c>
      <c r="C28" s="39">
        <f>SUM(C11:C27)</f>
        <v>1.3684271267844141</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7" zoomScaleNormal="100" workbookViewId="0">
      <selection activeCell="B7" sqref="B7"/>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0.1013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1.3684271267844141</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0.1013</v>
      </c>
      <c r="C22" s="54">
        <f>SUM(C5:C21)</f>
        <v>1.3684271267844141</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0.66</v>
      </c>
    </row>
    <row r="6" spans="1:4" ht="23.25" customHeight="1" x14ac:dyDescent="0.25">
      <c r="A6" s="17" t="s">
        <v>111</v>
      </c>
      <c r="B6" s="72">
        <f>IFERROR(Nutrients_from_future_land_use!C22-SuDS!G30-Nutrients_from_current_land_use!C28,0)</f>
        <v>0</v>
      </c>
    </row>
    <row r="7" spans="1:4" ht="23.25" customHeight="1" x14ac:dyDescent="0.25">
      <c r="A7" s="17" t="s">
        <v>112</v>
      </c>
      <c r="B7" s="72">
        <f>IFERROR(B5+B6,0)</f>
        <v>0.66</v>
      </c>
    </row>
    <row r="8" spans="1:4" ht="23.25" customHeight="1" x14ac:dyDescent="0.25">
      <c r="A8" s="17" t="s">
        <v>113</v>
      </c>
      <c r="B8" s="72">
        <f>IFERROR(IF(B7&lt;0,B7,B7*1.2),0)</f>
        <v>0.79200000000000004</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0.79</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13.508658704683258</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7.20461797583107</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7.9629988153922353</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Joe Cutts</cp:lastModifiedBy>
  <cp:revision/>
  <dcterms:created xsi:type="dcterms:W3CDTF">2021-10-14T13:24:34Z</dcterms:created>
  <dcterms:modified xsi:type="dcterms:W3CDTF">2024-12-19T16:28:07Z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