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gworld.net\Data\London\Projects\247\3\31\01\Model\LinSig\04_Reporting\01_Results\"/>
    </mc:Choice>
  </mc:AlternateContent>
  <xr:revisionPtr revIDLastSave="0" documentId="13_ncr:1_{37EF4EE4-5024-4578-95EA-5518074CA724}" xr6:coauthVersionLast="47" xr6:coauthVersionMax="47" xr10:uidLastSave="{00000000-0000-0000-0000-000000000000}"/>
  <bookViews>
    <workbookView xWindow="14400" yWindow="0" windowWidth="14400" windowHeight="15600" activeTab="1" xr2:uid="{7B5461F6-C80E-4A73-810B-37CF99893A34}"/>
  </bookViews>
  <sheets>
    <sheet name="AM Summary" sheetId="1" r:id="rId1"/>
    <sheet name="PM Summary" sheetId="13" r:id="rId2"/>
    <sheet name="Base_AM" sheetId="2" r:id="rId3"/>
    <sheet name="Base_PM" sheetId="3" r:id="rId4"/>
    <sheet name="2028_DM_AM" sheetId="4" r:id="rId5"/>
    <sheet name="2028_DM_PM" sheetId="5" r:id="rId6"/>
    <sheet name="2028_DS_AM" sheetId="6" r:id="rId7"/>
    <sheet name="2028_DS_PM" sheetId="7" r:id="rId8"/>
    <sheet name="2036_DM_AM" sheetId="8" r:id="rId9"/>
    <sheet name="2036_DM_PM" sheetId="9" r:id="rId10"/>
    <sheet name="2036_DS_AM" sheetId="10" r:id="rId11"/>
    <sheet name="2036_DS_PM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6" i="13" l="1"/>
  <c r="D136" i="13"/>
  <c r="C136" i="13"/>
  <c r="E135" i="13"/>
  <c r="D135" i="13"/>
  <c r="C135" i="13"/>
  <c r="E134" i="13"/>
  <c r="D134" i="13"/>
  <c r="C134" i="13"/>
  <c r="E133" i="13"/>
  <c r="D133" i="13"/>
  <c r="C133" i="13"/>
  <c r="E132" i="13"/>
  <c r="D132" i="13"/>
  <c r="C132" i="13"/>
  <c r="E131" i="13"/>
  <c r="D131" i="13"/>
  <c r="C131" i="13"/>
  <c r="E130" i="13"/>
  <c r="D130" i="13"/>
  <c r="C130" i="13"/>
  <c r="E129" i="13"/>
  <c r="D129" i="13"/>
  <c r="C129" i="13"/>
  <c r="E128" i="13"/>
  <c r="D128" i="13"/>
  <c r="C128" i="13"/>
  <c r="E127" i="13"/>
  <c r="D127" i="13"/>
  <c r="C127" i="13"/>
  <c r="E126" i="13"/>
  <c r="D126" i="13"/>
  <c r="C126" i="13"/>
  <c r="E125" i="13"/>
  <c r="D125" i="13"/>
  <c r="C125" i="13"/>
  <c r="E124" i="13"/>
  <c r="D124" i="13"/>
  <c r="C124" i="13"/>
  <c r="E123" i="13"/>
  <c r="D123" i="13"/>
  <c r="C123" i="13"/>
  <c r="E122" i="13"/>
  <c r="D122" i="13"/>
  <c r="C122" i="13"/>
  <c r="E121" i="13"/>
  <c r="D121" i="13"/>
  <c r="C121" i="13"/>
  <c r="E120" i="13"/>
  <c r="D120" i="13"/>
  <c r="C120" i="13"/>
  <c r="E119" i="13"/>
  <c r="D119" i="13"/>
  <c r="C119" i="13"/>
  <c r="E118" i="13"/>
  <c r="D118" i="13"/>
  <c r="C118" i="13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B28" i="13"/>
  <c r="E27" i="13"/>
  <c r="D27" i="13"/>
  <c r="C27" i="13"/>
  <c r="B27" i="13"/>
  <c r="B54" i="13" s="1"/>
  <c r="B81" i="13" s="1"/>
  <c r="B108" i="13" s="1"/>
  <c r="B135" i="13" s="1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B50" i="13" s="1"/>
  <c r="B77" i="13" s="1"/>
  <c r="B104" i="13" s="1"/>
  <c r="B131" i="13" s="1"/>
  <c r="E22" i="13"/>
  <c r="D22" i="13"/>
  <c r="C22" i="13"/>
  <c r="B22" i="13"/>
  <c r="E21" i="13"/>
  <c r="D21" i="13"/>
  <c r="C21" i="13"/>
  <c r="B21" i="13"/>
  <c r="B48" i="13" s="1"/>
  <c r="B75" i="13" s="1"/>
  <c r="B102" i="13" s="1"/>
  <c r="B129" i="13" s="1"/>
  <c r="E20" i="13"/>
  <c r="D20" i="13"/>
  <c r="C20" i="13"/>
  <c r="B20" i="13"/>
  <c r="E19" i="13"/>
  <c r="D19" i="13"/>
  <c r="C19" i="13"/>
  <c r="B19" i="13"/>
  <c r="B46" i="13" s="1"/>
  <c r="B73" i="13" s="1"/>
  <c r="B100" i="13" s="1"/>
  <c r="B127" i="13" s="1"/>
  <c r="E18" i="13"/>
  <c r="D18" i="13"/>
  <c r="C18" i="13"/>
  <c r="B18" i="13"/>
  <c r="E17" i="13"/>
  <c r="D17" i="13"/>
  <c r="C17" i="13"/>
  <c r="B17" i="13"/>
  <c r="B44" i="13" s="1"/>
  <c r="B71" i="13" s="1"/>
  <c r="B98" i="13" s="1"/>
  <c r="B125" i="13" s="1"/>
  <c r="E16" i="13"/>
  <c r="D16" i="13"/>
  <c r="C16" i="13"/>
  <c r="B16" i="13"/>
  <c r="E15" i="13"/>
  <c r="D15" i="13"/>
  <c r="C15" i="13"/>
  <c r="B15" i="13"/>
  <c r="B42" i="13" s="1"/>
  <c r="B69" i="13" s="1"/>
  <c r="B96" i="13" s="1"/>
  <c r="B123" i="13" s="1"/>
  <c r="E14" i="13"/>
  <c r="D14" i="13"/>
  <c r="C14" i="13"/>
  <c r="B14" i="13"/>
  <c r="E13" i="13"/>
  <c r="D13" i="13"/>
  <c r="C13" i="13"/>
  <c r="B13" i="13"/>
  <c r="B40" i="13" s="1"/>
  <c r="B67" i="13" s="1"/>
  <c r="B94" i="13" s="1"/>
  <c r="B121" i="13" s="1"/>
  <c r="E12" i="13"/>
  <c r="D12" i="13"/>
  <c r="C12" i="13"/>
  <c r="B12" i="13"/>
  <c r="E11" i="13"/>
  <c r="D11" i="13"/>
  <c r="C11" i="13"/>
  <c r="B11" i="13"/>
  <c r="B38" i="13" s="1"/>
  <c r="B65" i="13" s="1"/>
  <c r="B92" i="13" s="1"/>
  <c r="B119" i="13" s="1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B34" i="13" s="1"/>
  <c r="B61" i="13" s="1"/>
  <c r="B88" i="13" s="1"/>
  <c r="B115" i="13" s="1"/>
  <c r="E6" i="13"/>
  <c r="D6" i="13"/>
  <c r="C6" i="13"/>
  <c r="B6" i="13"/>
  <c r="E5" i="13"/>
  <c r="D5" i="13"/>
  <c r="C5" i="13"/>
  <c r="B5" i="13"/>
  <c r="B32" i="13" s="1"/>
  <c r="B59" i="13" s="1"/>
  <c r="B86" i="13" s="1"/>
  <c r="B113" i="13" s="1"/>
  <c r="E4" i="13"/>
  <c r="D4" i="13"/>
  <c r="C4" i="13"/>
  <c r="B4" i="13"/>
  <c r="E3" i="13"/>
  <c r="D3" i="13"/>
  <c r="C3" i="13"/>
  <c r="B3" i="13"/>
  <c r="B30" i="13" s="1"/>
  <c r="B57" i="13" s="1"/>
  <c r="B84" i="13" s="1"/>
  <c r="B111" i="13" s="1"/>
  <c r="E2" i="13"/>
  <c r="D2" i="13"/>
  <c r="C2" i="13"/>
  <c r="B2" i="13"/>
  <c r="B55" i="13"/>
  <c r="B82" i="13" s="1"/>
  <c r="B109" i="13" s="1"/>
  <c r="B136" i="13" s="1"/>
  <c r="B53" i="13"/>
  <c r="B80" i="13" s="1"/>
  <c r="B107" i="13" s="1"/>
  <c r="B134" i="13" s="1"/>
  <c r="B51" i="13"/>
  <c r="B78" i="13" s="1"/>
  <c r="B105" i="13" s="1"/>
  <c r="B132" i="13" s="1"/>
  <c r="B49" i="13"/>
  <c r="B76" i="13" s="1"/>
  <c r="B103" i="13" s="1"/>
  <c r="B130" i="13" s="1"/>
  <c r="B47" i="13"/>
  <c r="B74" i="13" s="1"/>
  <c r="B101" i="13" s="1"/>
  <c r="B128" i="13" s="1"/>
  <c r="B45" i="13"/>
  <c r="B72" i="13" s="1"/>
  <c r="B99" i="13" s="1"/>
  <c r="B126" i="13" s="1"/>
  <c r="B43" i="13"/>
  <c r="B70" i="13" s="1"/>
  <c r="B97" i="13" s="1"/>
  <c r="B124" i="13" s="1"/>
  <c r="B41" i="13"/>
  <c r="B68" i="13" s="1"/>
  <c r="B95" i="13" s="1"/>
  <c r="B122" i="13" s="1"/>
  <c r="B39" i="13"/>
  <c r="B66" i="13" s="1"/>
  <c r="B93" i="13" s="1"/>
  <c r="B120" i="13" s="1"/>
  <c r="B37" i="13"/>
  <c r="B64" i="13" s="1"/>
  <c r="B91" i="13" s="1"/>
  <c r="B118" i="13" s="1"/>
  <c r="B35" i="13"/>
  <c r="B62" i="13" s="1"/>
  <c r="B89" i="13" s="1"/>
  <c r="B116" i="13" s="1"/>
  <c r="B33" i="13"/>
  <c r="B60" i="13" s="1"/>
  <c r="B87" i="13" s="1"/>
  <c r="B114" i="13" s="1"/>
  <c r="B31" i="13"/>
  <c r="B58" i="13" s="1"/>
  <c r="B85" i="13" s="1"/>
  <c r="B112" i="13" s="1"/>
  <c r="B29" i="13"/>
  <c r="B56" i="13" s="1"/>
  <c r="B83" i="13" s="1"/>
  <c r="B110" i="13" s="1"/>
  <c r="B52" i="13"/>
  <c r="B79" i="13" s="1"/>
  <c r="B106" i="13" s="1"/>
  <c r="B133" i="13" s="1"/>
  <c r="B36" i="13"/>
  <c r="B63" i="13" s="1"/>
  <c r="B90" i="13" s="1"/>
  <c r="B117" i="13" s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9" i="1"/>
  <c r="D129" i="1"/>
  <c r="C129" i="1"/>
  <c r="E128" i="1"/>
  <c r="D128" i="1"/>
  <c r="C128" i="1"/>
  <c r="E127" i="1"/>
  <c r="D127" i="1"/>
  <c r="C127" i="1"/>
  <c r="E126" i="1"/>
  <c r="D126" i="1"/>
  <c r="C126" i="1"/>
  <c r="E125" i="1"/>
  <c r="D125" i="1"/>
  <c r="C125" i="1"/>
  <c r="E124" i="1"/>
  <c r="D124" i="1"/>
  <c r="C124" i="1"/>
  <c r="E123" i="1"/>
  <c r="D123" i="1"/>
  <c r="C123" i="1"/>
  <c r="E122" i="1"/>
  <c r="D122" i="1"/>
  <c r="C122" i="1"/>
  <c r="E121" i="1"/>
  <c r="D121" i="1"/>
  <c r="C121" i="1"/>
  <c r="E120" i="1"/>
  <c r="D120" i="1"/>
  <c r="C120" i="1"/>
  <c r="E119" i="1"/>
  <c r="D119" i="1"/>
  <c r="C119" i="1"/>
  <c r="E118" i="1"/>
  <c r="D118" i="1"/>
  <c r="C118" i="1"/>
  <c r="E117" i="1"/>
  <c r="D117" i="1"/>
  <c r="C117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B30" i="1"/>
  <c r="B57" i="1" s="1"/>
  <c r="B84" i="1" s="1"/>
  <c r="B111" i="1" s="1"/>
  <c r="B31" i="1"/>
  <c r="B58" i="1" s="1"/>
  <c r="B85" i="1" s="1"/>
  <c r="B112" i="1" s="1"/>
  <c r="B32" i="1"/>
  <c r="B59" i="1" s="1"/>
  <c r="B86" i="1" s="1"/>
  <c r="B113" i="1" s="1"/>
  <c r="B33" i="1"/>
  <c r="B60" i="1" s="1"/>
  <c r="B87" i="1" s="1"/>
  <c r="B114" i="1" s="1"/>
  <c r="B34" i="1"/>
  <c r="B61" i="1" s="1"/>
  <c r="B88" i="1" s="1"/>
  <c r="B115" i="1" s="1"/>
  <c r="B35" i="1"/>
  <c r="B62" i="1" s="1"/>
  <c r="B89" i="1" s="1"/>
  <c r="B116" i="1" s="1"/>
  <c r="B36" i="1"/>
  <c r="B63" i="1" s="1"/>
  <c r="B90" i="1" s="1"/>
  <c r="B117" i="1" s="1"/>
  <c r="B37" i="1"/>
  <c r="B64" i="1" s="1"/>
  <c r="B91" i="1" s="1"/>
  <c r="B118" i="1" s="1"/>
  <c r="B38" i="1"/>
  <c r="B65" i="1" s="1"/>
  <c r="B92" i="1" s="1"/>
  <c r="B119" i="1" s="1"/>
  <c r="B39" i="1"/>
  <c r="B66" i="1" s="1"/>
  <c r="B93" i="1" s="1"/>
  <c r="B120" i="1" s="1"/>
  <c r="B40" i="1"/>
  <c r="B67" i="1" s="1"/>
  <c r="B94" i="1" s="1"/>
  <c r="B121" i="1" s="1"/>
  <c r="B41" i="1"/>
  <c r="B68" i="1" s="1"/>
  <c r="B95" i="1" s="1"/>
  <c r="B122" i="1" s="1"/>
  <c r="B42" i="1"/>
  <c r="B69" i="1" s="1"/>
  <c r="B96" i="1" s="1"/>
  <c r="B123" i="1" s="1"/>
  <c r="B43" i="1"/>
  <c r="B70" i="1" s="1"/>
  <c r="B97" i="1" s="1"/>
  <c r="B124" i="1" s="1"/>
  <c r="B44" i="1"/>
  <c r="B71" i="1" s="1"/>
  <c r="B98" i="1" s="1"/>
  <c r="B125" i="1" s="1"/>
  <c r="B45" i="1"/>
  <c r="B72" i="1" s="1"/>
  <c r="B99" i="1" s="1"/>
  <c r="B126" i="1" s="1"/>
  <c r="B46" i="1"/>
  <c r="B73" i="1" s="1"/>
  <c r="B100" i="1" s="1"/>
  <c r="B127" i="1" s="1"/>
  <c r="B47" i="1"/>
  <c r="B74" i="1" s="1"/>
  <c r="B101" i="1" s="1"/>
  <c r="B128" i="1" s="1"/>
  <c r="B48" i="1"/>
  <c r="B75" i="1" s="1"/>
  <c r="B102" i="1" s="1"/>
  <c r="B129" i="1" s="1"/>
  <c r="B49" i="1"/>
  <c r="B76" i="1" s="1"/>
  <c r="B103" i="1" s="1"/>
  <c r="B130" i="1" s="1"/>
  <c r="B50" i="1"/>
  <c r="B77" i="1" s="1"/>
  <c r="B104" i="1" s="1"/>
  <c r="B131" i="1" s="1"/>
  <c r="B51" i="1"/>
  <c r="B78" i="1" s="1"/>
  <c r="B105" i="1" s="1"/>
  <c r="B132" i="1" s="1"/>
  <c r="B52" i="1"/>
  <c r="B79" i="1" s="1"/>
  <c r="B106" i="1" s="1"/>
  <c r="B133" i="1" s="1"/>
  <c r="B53" i="1"/>
  <c r="B80" i="1" s="1"/>
  <c r="B107" i="1" s="1"/>
  <c r="B134" i="1" s="1"/>
  <c r="B54" i="1"/>
  <c r="B81" i="1" s="1"/>
  <c r="B108" i="1" s="1"/>
  <c r="B135" i="1" s="1"/>
  <c r="B55" i="1"/>
  <c r="B82" i="1" s="1"/>
  <c r="B109" i="1" s="1"/>
  <c r="B136" i="1" s="1"/>
  <c r="B29" i="1"/>
  <c r="B56" i="1" s="1"/>
  <c r="B83" i="1" s="1"/>
  <c r="B110" i="1" s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" i="1"/>
</calcChain>
</file>

<file path=xl/sharedStrings.xml><?xml version="1.0" encoding="utf-8"?>
<sst xmlns="http://schemas.openxmlformats.org/spreadsheetml/2006/main" count="2560" uniqueCount="196">
  <si>
    <t>Scenario</t>
  </si>
  <si>
    <t>Lane</t>
  </si>
  <si>
    <t>DoS (%)</t>
  </si>
  <si>
    <t>Total Delay (PCU/Hr)</t>
  </si>
  <si>
    <t>Mean Max Queue</t>
  </si>
  <si>
    <t>2025 Baseline</t>
  </si>
  <si>
    <t>2028 Baseline</t>
  </si>
  <si>
    <t>2028 Baseline + Proposed Development</t>
  </si>
  <si>
    <t>2036 Baseline</t>
  </si>
  <si>
    <t>2036 Baseline + Proposed Development</t>
  </si>
  <si>
    <t>Item</t>
  </si>
  <si>
    <t>Lane Description</t>
  </si>
  <si>
    <t>Lane Type</t>
  </si>
  <si>
    <t>Full Phase</t>
  </si>
  <si>
    <t>Arrow Phase</t>
  </si>
  <si>
    <t>Num Greens</t>
  </si>
  <si>
    <t>Total Green (s)</t>
  </si>
  <si>
    <t>Arrow Green (s)</t>
  </si>
  <si>
    <t>Demand Flow (pcu)</t>
  </si>
  <si>
    <t>Sat Flow (pcu/Hr)</t>
  </si>
  <si>
    <t>Capacity (pcu)</t>
  </si>
  <si>
    <t>Deg Sat (%)</t>
  </si>
  <si>
    <t>Turners In Gaps (pcu)</t>
  </si>
  <si>
    <t>Turners When Unopposed (pcu)</t>
  </si>
  <si>
    <t>Turners In Intergreen (pcu)</t>
  </si>
  <si>
    <t>Total Delay (pcuHr)</t>
  </si>
  <si>
    <t>Av. Delay Per PCU (s/pcu)</t>
  </si>
  <si>
    <t>Mean Max Queue (pcu)</t>
  </si>
  <si>
    <t>Network</t>
  </si>
  <si>
    <t>-</t>
  </si>
  <si>
    <t>U</t>
  </si>
  <si>
    <t>71.4 : 71.4%</t>
  </si>
  <si>
    <t>O</t>
  </si>
  <si>
    <t>62.0 : 62.0%</t>
  </si>
  <si>
    <t>M27/A335 Stoneham Way Junction</t>
  </si>
  <si>
    <t>Stoneham Lane Ahead Left</t>
  </si>
  <si>
    <t>C1:D</t>
  </si>
  <si>
    <t>1/2+1/3</t>
  </si>
  <si>
    <t>Stoneham Lane Ahead</t>
  </si>
  <si>
    <t>2030:2057</t>
  </si>
  <si>
    <t>383+421</t>
  </si>
  <si>
    <t>70.1 : 70.1%</t>
  </si>
  <si>
    <t>5.0 (2.4+2.6)</t>
  </si>
  <si>
    <t>32.2 (32.5:32.0)</t>
  </si>
  <si>
    <t>A335 (N) Left</t>
  </si>
  <si>
    <t>A335 (N) Ahead</t>
  </si>
  <si>
    <t>C1:F</t>
  </si>
  <si>
    <t>M27 (E) Off slip Left</t>
  </si>
  <si>
    <t>C2:C</t>
  </si>
  <si>
    <t>3/3+3/2</t>
  </si>
  <si>
    <t>M27 (E) Off slip Ahead</t>
  </si>
  <si>
    <t>C2:B</t>
  </si>
  <si>
    <t>2157:2127</t>
  </si>
  <si>
    <t>774+737</t>
  </si>
  <si>
    <t>75.9 : 75.9%</t>
  </si>
  <si>
    <t>5.1 (2.6+2.5)</t>
  </si>
  <si>
    <t>15.9 (15.9:15.8)</t>
  </si>
  <si>
    <t>A335 Stoneham Way (S) Ahead Left</t>
  </si>
  <si>
    <t>A335 Stoneham Way (S) Ahead</t>
  </si>
  <si>
    <t>M27 (W) Off slip Ahead Left</t>
  </si>
  <si>
    <t>C1:B</t>
  </si>
  <si>
    <t>M27 (W) Off slip Ahead</t>
  </si>
  <si>
    <t>NW Circulatory Ahead</t>
  </si>
  <si>
    <t>C1:C</t>
  </si>
  <si>
    <t>NW Circulatory Right Ahead</t>
  </si>
  <si>
    <t>NW Circulatory Right</t>
  </si>
  <si>
    <t>NE Circulatory Ahead</t>
  </si>
  <si>
    <t>C1:E</t>
  </si>
  <si>
    <t>NE Circulatory Ahead Ahead2</t>
  </si>
  <si>
    <t>Eastern Circulatory Ahead</t>
  </si>
  <si>
    <t>C2:A</t>
  </si>
  <si>
    <t>Eastern Circulatory Right Ahead</t>
  </si>
  <si>
    <t>Eastern Circulatory Right</t>
  </si>
  <si>
    <t>Southern Circulatory Ahead</t>
  </si>
  <si>
    <t>Southern Circulatory Right Ahead</t>
  </si>
  <si>
    <t>Southern Circulatory Right</t>
  </si>
  <si>
    <t>Western Circulatory Ahead</t>
  </si>
  <si>
    <t>C1:A</t>
  </si>
  <si>
    <t>Western Circulatory Right Ahead</t>
  </si>
  <si>
    <t>Western Circulatory Right</t>
  </si>
  <si>
    <t>C1 - 84052 Stream: 1  PRC for Signalled Lanes (%):  8.1  Total Delay for Signalled Lanes (pcuHr):  16.47 Cycle Time (s):  80</t>
  </si>
  <si>
    <t>C1 - 84052 Stream: 2  PRC for Signalled Lanes (%):  13.7  Total Delay for Signalled Lanes (pcuHr):  19.97 Cycle Time (s):  80</t>
  </si>
  <si>
    <t>C1 - 84052 Stream: 3  PRC for Signalled Lanes (%):  9.3  Total Delay for Signalled Lanes (pcuHr):  13.15 Cycle Time (s):  80</t>
  </si>
  <si>
    <t>C2 - 30255  PRC for Signalled Lanes (%):  18.5  Total Delay for Signalled Lanes (pcuHr):  13.18 Cycle Time (s):  78</t>
  </si>
  <si>
    <t xml:space="preserve"> PRC Over All Lanes (%):  8.1  Total Delay Over All Lanes(pcuHr):  66.98 </t>
  </si>
  <si>
    <t>354+462</t>
  </si>
  <si>
    <t>59.1 : 59.1%</t>
  </si>
  <si>
    <t>3.7 (1.6+2.1)</t>
  </si>
  <si>
    <t>27.7 (27.2:28.0)</t>
  </si>
  <si>
    <t>665+691</t>
  </si>
  <si>
    <t>56.3 : 56.3%</t>
  </si>
  <si>
    <t>3.0 (1.5+1.5)</t>
  </si>
  <si>
    <t>14.1 (14.1:14.2)</t>
  </si>
  <si>
    <t>C1 - 84052 Stream: 1  PRC for Signalled Lanes (%):  -6.8  Total Delay for Signalled Lanes (pcuHr):  18.95 Cycle Time (s):  80</t>
  </si>
  <si>
    <t>C1 - 84052 Stream: 2  PRC for Signalled Lanes (%):  20.5  Total Delay for Signalled Lanes (pcuHr):  14.26 Cycle Time (s):  80</t>
  </si>
  <si>
    <t>C1 - 84052 Stream: 3  PRC for Signalled Lanes (%):  9.6  Total Delay for Signalled Lanes (pcuHr):  13.00 Cycle Time (s):  80</t>
  </si>
  <si>
    <t>C2 - 30255  PRC for Signalled Lanes (%):  48.3  Total Delay for Signalled Lanes (pcuHr):  8.33 Cycle Time (s):  80</t>
  </si>
  <si>
    <t xml:space="preserve"> PRC Over All Lanes (%):  -6.8  Total Delay Over All Lanes(pcuHr):  61.37 </t>
  </si>
  <si>
    <t>399+433</t>
  </si>
  <si>
    <t>69.0 : 69.0%</t>
  </si>
  <si>
    <t>4.9 (2.4+2.5)</t>
  </si>
  <si>
    <t>30.9 (31.2:30.7)</t>
  </si>
  <si>
    <t>809+752</t>
  </si>
  <si>
    <t>75.3 : 75.3%</t>
  </si>
  <si>
    <t>5.0 (2.6+2.4)</t>
  </si>
  <si>
    <t>15.4 (15.5:15.3)</t>
  </si>
  <si>
    <t>C1 - 84052 Stream: 1  PRC for Signalled Lanes (%):  35.3  Total Delay for Signalled Lanes (pcuHr):  15.68 Cycle Time (s):  80</t>
  </si>
  <si>
    <t>C1 - 84052 Stream: 2  PRC for Signalled Lanes (%):  18.0  Total Delay for Signalled Lanes (pcuHr):  15.54 Cycle Time (s):  80</t>
  </si>
  <si>
    <t>C1 - 84052 Stream: 3  PRC for Signalled Lanes (%):  56.0  Total Delay for Signalled Lanes (pcuHr):  10.43 Cycle Time (s):  80</t>
  </si>
  <si>
    <t>C2 - 30255  PRC for Signalled Lanes (%):  16.1  Total Delay for Signalled Lanes (pcuHr):  15.82 Cycle Time (s):  80</t>
  </si>
  <si>
    <t xml:space="preserve"> PRC Over All Lanes (%):  13.7  Total Delay Over All Lanes(pcuHr):  62.20 </t>
  </si>
  <si>
    <t>346+446</t>
  </si>
  <si>
    <t>62.1 : 62.1%</t>
  </si>
  <si>
    <t>4.0 (1.7+2.3)</t>
  </si>
  <si>
    <t>29.1 (28.7:29.4)</t>
  </si>
  <si>
    <t>824+850</t>
  </si>
  <si>
    <t>47.1 : 47.1%</t>
  </si>
  <si>
    <t>2.2 (1.1+1.1)</t>
  </si>
  <si>
    <t>10.1 (10.1:10.2)</t>
  </si>
  <si>
    <t>C1 - 84052 Stream: 1  PRC for Signalled Lanes (%):  43.2  Total Delay for Signalled Lanes (pcuHr):  14.13 Cycle Time (s):  80</t>
  </si>
  <si>
    <t>C1 - 84052 Stream: 2  PRC for Signalled Lanes (%):  13.4  Total Delay for Signalled Lanes (pcuHr):  14.99 Cycle Time (s):  80</t>
  </si>
  <si>
    <t>C1 - 84052 Stream: 3  PRC for Signalled Lanes (%):  37.5  Total Delay for Signalled Lanes (pcuHr):  11.45 Cycle Time (s):  80</t>
  </si>
  <si>
    <t>C2 - 30255  PRC for Signalled Lanes (%):  -0.6  Total Delay for Signalled Lanes (pcuHr):  14.17 Cycle Time (s):  80</t>
  </si>
  <si>
    <t xml:space="preserve"> PRC Over All Lanes (%):  -4.7  Total Delay Over All Lanes(pcuHr):  63.18 </t>
  </si>
  <si>
    <t>436+389</t>
  </si>
  <si>
    <t>5.6 (3.0+2.6)</t>
  </si>
  <si>
    <t>32.3 (32.9:31.6)</t>
  </si>
  <si>
    <t>809+715</t>
  </si>
  <si>
    <t>82.1 : 82.1%</t>
  </si>
  <si>
    <t>6.1 (3.3+2.8)</t>
  </si>
  <si>
    <t>17.5 (17.8:17.3)</t>
  </si>
  <si>
    <t>C1 - 84052 Stream: 1  PRC for Signalled Lanes (%):  17.8  Total Delay for Signalled Lanes (pcuHr):  22.21 Cycle Time (s):  80</t>
  </si>
  <si>
    <t>C1 - 84052 Stream: 2  PRC for Signalled Lanes (%):  14.3  Total Delay for Signalled Lanes (pcuHr):  20.82 Cycle Time (s):  80</t>
  </si>
  <si>
    <t>C1 - 84052 Stream: 3  PRC for Signalled Lanes (%):  35.1  Total Delay for Signalled Lanes (pcuHr):  10.90 Cycle Time (s):  80</t>
  </si>
  <si>
    <t>C2 - 30255  PRC for Signalled Lanes (%):  9.6  Total Delay for Signalled Lanes (pcuHr):  18.41 Cycle Time (s):  80</t>
  </si>
  <si>
    <t xml:space="preserve"> PRC Over All Lanes (%):  8.8  Total Delay Over All Lanes(pcuHr):  78.15 </t>
  </si>
  <si>
    <t>341+448</t>
  </si>
  <si>
    <t>61.9 : 61.9%</t>
  </si>
  <si>
    <t>3.9 (1.7+2.3)</t>
  </si>
  <si>
    <t>29.1 (28.6:29.4)</t>
  </si>
  <si>
    <t>856+848</t>
  </si>
  <si>
    <t>50.2 : 50.2%</t>
  </si>
  <si>
    <t>2.5 (1.2+1.2)</t>
  </si>
  <si>
    <t>10.4 (10.4:10.4)</t>
  </si>
  <si>
    <t>C1 - 84052 Stream: 1  PRC for Signalled Lanes (%):  34.8  Total Delay for Signalled Lanes (pcuHr):  15.44 Cycle Time (s):  80</t>
  </si>
  <si>
    <t>C1 - 84052 Stream: 2  PRC for Signalled Lanes (%):  10.9  Total Delay for Signalled Lanes (pcuHr):  15.84 Cycle Time (s):  80</t>
  </si>
  <si>
    <t>C1 - 84052 Stream: 3  PRC for Signalled Lanes (%):  32.5  Total Delay for Signalled Lanes (pcuHr):  13.36 Cycle Time (s):  80</t>
  </si>
  <si>
    <t>C2 - 30255  PRC for Signalled Lanes (%):  -7.7  Total Delay for Signalled Lanes (pcuHr):  20.83 Cycle Time (s):  80</t>
  </si>
  <si>
    <t xml:space="preserve"> PRC Over All Lanes (%):  -10.9  Total Delay Over All Lanes(pcuHr):  82.92 </t>
  </si>
  <si>
    <t>424+440</t>
  </si>
  <si>
    <t>5.3 (2.6+2.6)</t>
  </si>
  <si>
    <t>30.7 (31.1:30.3)</t>
  </si>
  <si>
    <t>809+748</t>
  </si>
  <si>
    <t>80.4 : 80.4%</t>
  </si>
  <si>
    <t>5.9 (3.1+2.8)</t>
  </si>
  <si>
    <t>16.9 (17.0:16.7)</t>
  </si>
  <si>
    <t>C1 - 84052 Stream: 1  PRC for Signalled Lanes (%):  22.3  Total Delay for Signalled Lanes (pcuHr):  17.70 Cycle Time (s):  80</t>
  </si>
  <si>
    <t>C1 - 84052 Stream: 2  PRC for Signalled Lanes (%):  18.1  Total Delay for Signalled Lanes (pcuHr):  17.25 Cycle Time (s):  80</t>
  </si>
  <si>
    <t>C1 - 84052 Stream: 3  PRC for Signalled Lanes (%):  34.4  Total Delay for Signalled Lanes (pcuHr):  12.09 Cycle Time (s):  80</t>
  </si>
  <si>
    <t>C2 - 30255  PRC for Signalled Lanes (%):  9.7  Total Delay for Signalled Lanes (pcuHr):  18.89 Cycle Time (s):  80</t>
  </si>
  <si>
    <t xml:space="preserve"> PRC Over All Lanes (%):  3.5  Total Delay Over All Lanes(pcuHr):  73.19 </t>
  </si>
  <si>
    <t>385+470</t>
  </si>
  <si>
    <t>4.0 (1.8+2.2)</t>
  </si>
  <si>
    <t>27.3 (27.0:27.6)</t>
  </si>
  <si>
    <t>837+849</t>
  </si>
  <si>
    <t>49.9 : 49.9%</t>
  </si>
  <si>
    <t>2.4 (1.2+1.2)</t>
  </si>
  <si>
    <t>10.4 (10.3:10.4)</t>
  </si>
  <si>
    <t>C1 - 84052 Stream: 1  PRC for Signalled Lanes (%):  28.3  Total Delay for Signalled Lanes (pcuHr):  14.59 Cycle Time (s):  80</t>
  </si>
  <si>
    <t>C1 - 84052 Stream: 2  PRC for Signalled Lanes (%):  20.1  Total Delay for Signalled Lanes (pcuHr):  16.15 Cycle Time (s):  80</t>
  </si>
  <si>
    <t>C1 - 84052 Stream: 3  PRC for Signalled Lanes (%):  25.5  Total Delay for Signalled Lanes (pcuHr):  13.26 Cycle Time (s):  80</t>
  </si>
  <si>
    <t>C2 - 30255  PRC for Signalled Lanes (%):  -8.4  Total Delay for Signalled Lanes (pcuHr):  21.08 Cycle Time (s):  80</t>
  </si>
  <si>
    <t xml:space="preserve"> PRC Over All Lanes (%):  -14.5  Total Delay Over All Lanes(pcuHr):  94.09 </t>
  </si>
  <si>
    <t>436+385</t>
  </si>
  <si>
    <t>6.4 (3.5+2.9)</t>
  </si>
  <si>
    <t>34.9 (35.5:34.2)</t>
  </si>
  <si>
    <t>809+713</t>
  </si>
  <si>
    <t>87.3 : 87.3%</t>
  </si>
  <si>
    <t>7.5 (4.0+3.5)</t>
  </si>
  <si>
    <t>20.3 (20.6:20.0)</t>
  </si>
  <si>
    <t>C1 - 84052 Stream: 1  PRC for Signalled Lanes (%):  15.5  Total Delay for Signalled Lanes (pcuHr):  20.68 Cycle Time (s):  80</t>
  </si>
  <si>
    <t>C1 - 84052 Stream: 2  PRC for Signalled Lanes (%):  10.2  Total Delay for Signalled Lanes (pcuHr):  21.74 Cycle Time (s):  80</t>
  </si>
  <si>
    <t>C1 - 84052 Stream: 3  PRC for Signalled Lanes (%):  19.7  Total Delay for Signalled Lanes (pcuHr):  13.02 Cycle Time (s):  80</t>
  </si>
  <si>
    <t>C2 - 30255  PRC for Signalled Lanes (%):  3.1  Total Delay for Signalled Lanes (pcuHr):  22.62 Cycle Time (s):  80</t>
  </si>
  <si>
    <t xml:space="preserve"> PRC Over All Lanes (%):  -2.5  Total Delay Over All Lanes(pcuHr):  87.92 </t>
  </si>
  <si>
    <t>384+471</t>
  </si>
  <si>
    <t>27.3 (26.9:27.6)</t>
  </si>
  <si>
    <t>431+425</t>
  </si>
  <si>
    <t>107.3 : 105.1%</t>
  </si>
  <si>
    <t>40.0 (22.8+17.2)</t>
  </si>
  <si>
    <t>158.3 (177.6:138.3)</t>
  </si>
  <si>
    <t>C1 - 84052 Stream: 1  PRC for Signalled Lanes (%):  33.3  Total Delay for Signalled Lanes (pcuHr):  15.95 Cycle Time (s):  80</t>
  </si>
  <si>
    <t>C1 - 84052 Stream: 2  PRC for Signalled Lanes (%):  18.0  Total Delay for Signalled Lanes (pcuHr):  17.05 Cycle Time (s):  80</t>
  </si>
  <si>
    <t>C1 - 84052 Stream: 3  PRC for Signalled Lanes (%):  24.1  Total Delay for Signalled Lanes (pcuHr):  14.28 Cycle Time (s):  80</t>
  </si>
  <si>
    <t>C2 - 30255  PRC for Signalled Lanes (%):  -19.2  Total Delay for Signalled Lanes (pcuHr):  42.98 Cycle Time (s):  80</t>
  </si>
  <si>
    <t xml:space="preserve"> PRC Over All Lanes (%):  -19.2  Total Delay Over All Lanes(pcuHr):  137.19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</si>
</sst>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0"/>
      <color rgb="FF161B21"/>
      <name val="Aptos"/>
      <family val="2"/>
    </font>
    <font>
      <b/>
      <sz val="10"/>
      <color rgb="FF161B21"/>
      <name val="Aptos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CEFF9"/>
        <bgColor indexed="64"/>
      </patternFill>
    </fill>
    <fill>
      <patternFill patternType="solid">
        <fgColor rgb="FFFAFAFB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rgb="FFEFEFEF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80D7EF"/>
      </right>
      <top/>
      <bottom style="thick">
        <color rgb="FF00AFDE"/>
      </bottom>
      <diagonal/>
    </border>
    <border>
      <left/>
      <right/>
      <top/>
      <bottom style="thick">
        <color rgb="FF00AFDE"/>
      </bottom>
      <diagonal/>
    </border>
    <border>
      <left/>
      <right style="medium">
        <color rgb="FFD0D1D3"/>
      </right>
      <top/>
      <bottom style="medium">
        <color rgb="FFD0D1D3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rgb="FF00AFDE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0" fontId="3" fillId="6" borderId="8" xfId="0" applyNumberFormat="1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10" fontId="3" fillId="8" borderId="8" xfId="0" applyNumberFormat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16" fontId="4" fillId="5" borderId="7" xfId="0" applyNumberFormat="1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10" fontId="4" fillId="6" borderId="8" xfId="0" applyNumberFormat="1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16" fontId="4" fillId="7" borderId="7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10" fontId="4" fillId="8" borderId="8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10" fontId="5" fillId="8" borderId="8" xfId="0" applyNumberFormat="1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16" fontId="4" fillId="5" borderId="10" xfId="0" applyNumberFormat="1" applyFont="1" applyFill="1" applyBorder="1" applyAlignment="1">
      <alignment horizontal="center" vertical="center" wrapText="1"/>
    </xf>
    <xf numFmtId="10" fontId="4" fillId="6" borderId="1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vertical="center"/>
    </xf>
    <xf numFmtId="10" fontId="1" fillId="3" borderId="3" xfId="1" applyNumberFormat="1" applyFont="1" applyFill="1" applyBorder="1" applyAlignment="1">
      <alignment vertical="center"/>
    </xf>
    <xf numFmtId="0" fontId="1" fillId="3" borderId="3" xfId="1" applyNumberFormat="1" applyFont="1" applyFill="1" applyBorder="1" applyAlignment="1">
      <alignment vertical="center"/>
    </xf>
    <xf numFmtId="10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6" borderId="18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6" fillId="6" borderId="19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vertical="center" wrapText="1"/>
    </xf>
    <xf numFmtId="0" fontId="6" fillId="6" borderId="17" xfId="0" applyFont="1" applyFill="1" applyBorder="1" applyAlignment="1">
      <alignment vertical="center" wrapText="1"/>
    </xf>
    <xf numFmtId="9" fontId="1" fillId="3" borderId="3" xfId="0" applyNumberFormat="1" applyFont="1" applyFill="1" applyBorder="1" applyAlignment="1">
      <alignment vertical="center"/>
    </xf>
    <xf numFmtId="9" fontId="1" fillId="3" borderId="3" xfId="1" applyNumberFormat="1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A54E-50D7-47BD-82FE-E6A815D5831B}">
  <dimension ref="A1:E136"/>
  <sheetViews>
    <sheetView workbookViewId="0">
      <selection activeCell="B121" sqref="B121"/>
    </sheetView>
  </sheetViews>
  <sheetFormatPr defaultRowHeight="15" x14ac:dyDescent="0.25"/>
  <cols>
    <col min="1" max="1" width="33.5703125" bestFit="1" customWidth="1"/>
    <col min="2" max="2" width="25.5703125" bestFit="1" customWidth="1"/>
  </cols>
  <sheetData>
    <row r="1" spans="1:5" ht="41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ht="16.5" thickTop="1" thickBot="1" x14ac:dyDescent="0.3">
      <c r="A2" s="38" t="s">
        <v>5</v>
      </c>
      <c r="B2" s="4" t="str">
        <f>Base_AM!B4</f>
        <v>Stoneham Lane Ahead Left</v>
      </c>
      <c r="C2" s="49">
        <f>Base_AM!$L$4</f>
        <v>0.79100000000000004</v>
      </c>
      <c r="D2" s="4">
        <f>Base_AM!$P$4</f>
        <v>5</v>
      </c>
      <c r="E2" s="4">
        <f>Base_AM!$R$4</f>
        <v>10.3</v>
      </c>
    </row>
    <row r="3" spans="1:5" ht="15.75" thickBot="1" x14ac:dyDescent="0.3">
      <c r="A3" s="39"/>
      <c r="B3" s="4" t="str">
        <f>Base_AM!B5</f>
        <v>Stoneham Lane Ahead</v>
      </c>
      <c r="C3" s="50">
        <f>VALUE(LEFT(Base_AM!$L$5,4))/100</f>
        <v>0.70099999999999996</v>
      </c>
      <c r="D3" s="35">
        <f>VALUE(LEFT(Base_AM!$P$5,4))</f>
        <v>5</v>
      </c>
      <c r="E3" s="35">
        <f>VALUE(LEFT(Base_AM!$R$5,4))</f>
        <v>6.6</v>
      </c>
    </row>
    <row r="4" spans="1:5" ht="15.75" thickBot="1" x14ac:dyDescent="0.3">
      <c r="A4" s="39"/>
      <c r="B4" s="4" t="str">
        <f>Base_AM!B6</f>
        <v>A335 (N) Left</v>
      </c>
      <c r="C4" s="49">
        <f>Base_AM!$L$6</f>
        <v>0.19600000000000001</v>
      </c>
      <c r="D4" s="4">
        <f>Base_AM!$P$6</f>
        <v>0.1</v>
      </c>
      <c r="E4" s="4">
        <f>Base_AM!$R$6</f>
        <v>0.1</v>
      </c>
    </row>
    <row r="5" spans="1:5" ht="15.75" thickBot="1" x14ac:dyDescent="0.3">
      <c r="A5" s="39"/>
      <c r="B5" s="4" t="str">
        <f>Base_AM!B7</f>
        <v>A335 (N) Ahead</v>
      </c>
      <c r="C5" s="49">
        <f>Base_AM!$L$7</f>
        <v>0.82299999999999995</v>
      </c>
      <c r="D5" s="4">
        <f>Base_AM!$P$7</f>
        <v>4.9000000000000004</v>
      </c>
      <c r="E5" s="4">
        <f>Base_AM!$R$7</f>
        <v>8.9</v>
      </c>
    </row>
    <row r="6" spans="1:5" ht="15.75" thickBot="1" x14ac:dyDescent="0.3">
      <c r="A6" s="39"/>
      <c r="B6" s="4" t="str">
        <f>Base_AM!B8</f>
        <v>A335 (N) Ahead</v>
      </c>
      <c r="C6" s="49">
        <f>Base_AM!$L$8</f>
        <v>0.81899999999999995</v>
      </c>
      <c r="D6" s="4">
        <f>Base_AM!$P$8</f>
        <v>4.9000000000000004</v>
      </c>
      <c r="E6" s="4">
        <f>Base_AM!$R$8</f>
        <v>8.9</v>
      </c>
    </row>
    <row r="7" spans="1:5" ht="15.75" thickBot="1" x14ac:dyDescent="0.3">
      <c r="A7" s="39"/>
      <c r="B7" s="4" t="str">
        <f>Base_AM!B9</f>
        <v>M27 (E) Off slip Left</v>
      </c>
      <c r="C7" s="49">
        <f>Base_AM!$L$9</f>
        <v>0.40500000000000003</v>
      </c>
      <c r="D7" s="4">
        <f>Base_AM!$P$9</f>
        <v>0.3</v>
      </c>
      <c r="E7" s="4">
        <f>Base_AM!$R$9</f>
        <v>0.3</v>
      </c>
    </row>
    <row r="8" spans="1:5" ht="15.75" thickBot="1" x14ac:dyDescent="0.3">
      <c r="A8" s="39"/>
      <c r="B8" s="4" t="str">
        <f>Base_AM!B10</f>
        <v>M27 (E) Off slip Ahead</v>
      </c>
      <c r="C8" s="50">
        <f>VALUE(LEFT(Base_AM!$L$10,4))/100</f>
        <v>0.75900000000000001</v>
      </c>
      <c r="D8" s="35">
        <f>VALUE(LEFT(Base_AM!$P$10,4))</f>
        <v>5.0999999999999996</v>
      </c>
      <c r="E8" s="35">
        <f>VALUE(LEFT(Base_AM!$R$10,4))</f>
        <v>7.1</v>
      </c>
    </row>
    <row r="9" spans="1:5" ht="15.75" thickBot="1" x14ac:dyDescent="0.3">
      <c r="A9" s="39"/>
      <c r="B9" s="4" t="str">
        <f>Base_AM!B11</f>
        <v>A335 Stoneham Way (S) Ahead Left</v>
      </c>
      <c r="C9" s="49">
        <f>Base_AM!$L$11</f>
        <v>0.76300000000000001</v>
      </c>
      <c r="D9" s="4">
        <f>Base_AM!$P$11</f>
        <v>1.6</v>
      </c>
      <c r="E9" s="4">
        <f>Base_AM!$R$11</f>
        <v>1.6</v>
      </c>
    </row>
    <row r="10" spans="1:5" ht="15.75" thickBot="1" x14ac:dyDescent="0.3">
      <c r="A10" s="39"/>
      <c r="B10" s="4" t="str">
        <f>Base_AM!B12</f>
        <v>A335 Stoneham Way (S) Ahead</v>
      </c>
      <c r="C10" s="49">
        <f>Base_AM!$L$12</f>
        <v>0.76900000000000002</v>
      </c>
      <c r="D10" s="4">
        <f>Base_AM!$P$12</f>
        <v>1.9</v>
      </c>
      <c r="E10" s="4">
        <f>Base_AM!$R$12</f>
        <v>5.2</v>
      </c>
    </row>
    <row r="11" spans="1:5" ht="15.75" thickBot="1" x14ac:dyDescent="0.3">
      <c r="A11" s="39"/>
      <c r="B11" s="4" t="str">
        <f>Base_AM!B13</f>
        <v>M27 (W) Off slip Ahead Left</v>
      </c>
      <c r="C11" s="49">
        <f>Base_AM!$L$13</f>
        <v>0.68400000000000005</v>
      </c>
      <c r="D11" s="4">
        <f>Base_AM!$P$13</f>
        <v>3.5</v>
      </c>
      <c r="E11" s="4">
        <f>Base_AM!$R$13</f>
        <v>7.1</v>
      </c>
    </row>
    <row r="12" spans="1:5" ht="15.75" thickBot="1" x14ac:dyDescent="0.3">
      <c r="A12" s="39"/>
      <c r="B12" s="4" t="str">
        <f>Base_AM!B14</f>
        <v>M27 (W) Off slip Ahead</v>
      </c>
      <c r="C12" s="49">
        <f>Base_AM!$L$14</f>
        <v>0.33500000000000002</v>
      </c>
      <c r="D12" s="4">
        <f>Base_AM!$P$14</f>
        <v>1.3</v>
      </c>
      <c r="E12" s="4">
        <f>Base_AM!$R$14</f>
        <v>2.9</v>
      </c>
    </row>
    <row r="13" spans="1:5" ht="15.75" thickBot="1" x14ac:dyDescent="0.3">
      <c r="A13" s="39"/>
      <c r="B13" s="4" t="str">
        <f>Base_AM!B15</f>
        <v>M27 (W) Off slip Ahead</v>
      </c>
      <c r="C13" s="49">
        <f>Base_AM!$L$15</f>
        <v>0.83199999999999996</v>
      </c>
      <c r="D13" s="4">
        <f>Base_AM!$P$15</f>
        <v>5.2</v>
      </c>
      <c r="E13" s="4">
        <f>Base_AM!$R$15</f>
        <v>9.3000000000000007</v>
      </c>
    </row>
    <row r="14" spans="1:5" ht="15.75" thickBot="1" x14ac:dyDescent="0.3">
      <c r="A14" s="39"/>
      <c r="B14" s="4" t="str">
        <f>Base_AM!B16</f>
        <v>NW Circulatory Ahead</v>
      </c>
      <c r="C14" s="49">
        <f>Base_AM!$L$16</f>
        <v>0.66200000000000003</v>
      </c>
      <c r="D14" s="4">
        <f>Base_AM!$P$16</f>
        <v>3.5</v>
      </c>
      <c r="E14" s="4">
        <f>Base_AM!$R$16</f>
        <v>11.8</v>
      </c>
    </row>
    <row r="15" spans="1:5" ht="15.75" thickBot="1" x14ac:dyDescent="0.3">
      <c r="A15" s="39"/>
      <c r="B15" s="4" t="str">
        <f>Base_AM!B17</f>
        <v>NW Circulatory Right Ahead</v>
      </c>
      <c r="C15" s="49">
        <f>Base_AM!$L$17</f>
        <v>0.57799999999999996</v>
      </c>
      <c r="D15" s="4">
        <f>Base_AM!$P$17</f>
        <v>3.4</v>
      </c>
      <c r="E15" s="4">
        <f>Base_AM!$R$17</f>
        <v>12.2</v>
      </c>
    </row>
    <row r="16" spans="1:5" ht="15.75" thickBot="1" x14ac:dyDescent="0.3">
      <c r="A16" s="39"/>
      <c r="B16" s="4" t="str">
        <f>Base_AM!B18</f>
        <v>NW Circulatory Right</v>
      </c>
      <c r="C16" s="49">
        <f>Base_AM!$L$18</f>
        <v>0.39</v>
      </c>
      <c r="D16" s="4">
        <f>Base_AM!$P$18</f>
        <v>3</v>
      </c>
      <c r="E16" s="4">
        <f>Base_AM!$R$18</f>
        <v>7.5</v>
      </c>
    </row>
    <row r="17" spans="1:5" ht="15.75" thickBot="1" x14ac:dyDescent="0.3">
      <c r="A17" s="39"/>
      <c r="B17" s="4" t="str">
        <f>Base_AM!B19</f>
        <v>NE Circulatory Ahead</v>
      </c>
      <c r="C17" s="49">
        <f>Base_AM!$L$19</f>
        <v>0.47899999999999998</v>
      </c>
      <c r="D17" s="4">
        <f>Base_AM!$P$19</f>
        <v>1.2</v>
      </c>
      <c r="E17" s="4">
        <f>Base_AM!$R$19</f>
        <v>7.3</v>
      </c>
    </row>
    <row r="18" spans="1:5" ht="15.75" thickBot="1" x14ac:dyDescent="0.3">
      <c r="A18" s="39"/>
      <c r="B18" s="4" t="str">
        <f>Base_AM!B20</f>
        <v>NE Circulatory Ahead Ahead2</v>
      </c>
      <c r="C18" s="49">
        <f>Base_AM!$L$20</f>
        <v>0.45</v>
      </c>
      <c r="D18" s="4">
        <f>Base_AM!$P$20</f>
        <v>0.8</v>
      </c>
      <c r="E18" s="4">
        <f>Base_AM!$R$20</f>
        <v>1.9</v>
      </c>
    </row>
    <row r="19" spans="1:5" ht="15.75" thickBot="1" x14ac:dyDescent="0.3">
      <c r="A19" s="39"/>
      <c r="B19" s="4" t="str">
        <f>Base_AM!B21</f>
        <v>NE Circulatory Ahead</v>
      </c>
      <c r="C19" s="49">
        <f>Base_AM!$L$21</f>
        <v>0.28199999999999997</v>
      </c>
      <c r="D19" s="4">
        <f>Base_AM!$P$21</f>
        <v>1.2</v>
      </c>
      <c r="E19" s="4">
        <f>Base_AM!$R$21</f>
        <v>7.3</v>
      </c>
    </row>
    <row r="20" spans="1:5" ht="15.75" thickBot="1" x14ac:dyDescent="0.3">
      <c r="A20" s="39"/>
      <c r="B20" s="4" t="str">
        <f>Base_AM!B22</f>
        <v>Eastern Circulatory Ahead</v>
      </c>
      <c r="C20" s="49">
        <f>Base_AM!$L$22</f>
        <v>0.74</v>
      </c>
      <c r="D20" s="4">
        <f>Base_AM!$P$22</f>
        <v>2.9</v>
      </c>
      <c r="E20" s="4">
        <f>Base_AM!$R$22</f>
        <v>5.6</v>
      </c>
    </row>
    <row r="21" spans="1:5" ht="15.75" thickBot="1" x14ac:dyDescent="0.3">
      <c r="A21" s="39"/>
      <c r="B21" s="4" t="str">
        <f>Base_AM!B23</f>
        <v>Eastern Circulatory Right Ahead</v>
      </c>
      <c r="C21" s="49">
        <f>Base_AM!$L$23</f>
        <v>0.74099999999999999</v>
      </c>
      <c r="D21" s="4">
        <f>Base_AM!$P$23</f>
        <v>3</v>
      </c>
      <c r="E21" s="4">
        <f>Base_AM!$R$23</f>
        <v>5.9</v>
      </c>
    </row>
    <row r="22" spans="1:5" ht="15.75" thickBot="1" x14ac:dyDescent="0.3">
      <c r="A22" s="39"/>
      <c r="B22" s="4" t="str">
        <f>Base_AM!B24</f>
        <v>Eastern Circulatory Right</v>
      </c>
      <c r="C22" s="49">
        <f>Base_AM!$L$24</f>
        <v>0.56200000000000006</v>
      </c>
      <c r="D22" s="4">
        <f>Base_AM!$P$24</f>
        <v>1.8</v>
      </c>
      <c r="E22" s="4">
        <f>Base_AM!$R$24</f>
        <v>3.9</v>
      </c>
    </row>
    <row r="23" spans="1:5" ht="15.75" thickBot="1" x14ac:dyDescent="0.3">
      <c r="A23" s="39"/>
      <c r="B23" s="4" t="str">
        <f>Base_AM!B25</f>
        <v>Southern Circulatory Ahead</v>
      </c>
      <c r="C23" s="49">
        <f>Base_AM!$L$25</f>
        <v>4.8000000000000001E-2</v>
      </c>
      <c r="D23" s="4">
        <f>Base_AM!$P$25</f>
        <v>0</v>
      </c>
      <c r="E23" s="4">
        <f>Base_AM!$R$25</f>
        <v>0</v>
      </c>
    </row>
    <row r="24" spans="1:5" ht="15.75" thickBot="1" x14ac:dyDescent="0.3">
      <c r="A24" s="39"/>
      <c r="B24" s="4" t="str">
        <f>Base_AM!B26</f>
        <v>Southern Circulatory Right Ahead</v>
      </c>
      <c r="C24" s="49">
        <f>Base_AM!$L$26</f>
        <v>0.42599999999999999</v>
      </c>
      <c r="D24" s="4">
        <f>Base_AM!$P$26</f>
        <v>0.4</v>
      </c>
      <c r="E24" s="4">
        <f>Base_AM!$R$26</f>
        <v>0.4</v>
      </c>
    </row>
    <row r="25" spans="1:5" ht="15.75" thickBot="1" x14ac:dyDescent="0.3">
      <c r="A25" s="39"/>
      <c r="B25" s="4" t="str">
        <f>Base_AM!B27</f>
        <v>Southern Circulatory Right</v>
      </c>
      <c r="C25" s="49">
        <f>Base_AM!$L$27</f>
        <v>0.28299999999999997</v>
      </c>
      <c r="D25" s="4">
        <f>Base_AM!$P$27</f>
        <v>0.2</v>
      </c>
      <c r="E25" s="4">
        <f>Base_AM!$R$27</f>
        <v>0.2</v>
      </c>
    </row>
    <row r="26" spans="1:5" ht="15.75" thickBot="1" x14ac:dyDescent="0.3">
      <c r="A26" s="39"/>
      <c r="B26" s="4" t="str">
        <f>Base_AM!B28</f>
        <v>Western Circulatory Ahead</v>
      </c>
      <c r="C26" s="49">
        <f>Base_AM!$L$28</f>
        <v>0.54</v>
      </c>
      <c r="D26" s="4">
        <f>Base_AM!$P$28</f>
        <v>2.2999999999999998</v>
      </c>
      <c r="E26" s="4">
        <f>Base_AM!$R$28</f>
        <v>9.4</v>
      </c>
    </row>
    <row r="27" spans="1:5" ht="15.75" thickBot="1" x14ac:dyDescent="0.3">
      <c r="A27" s="39"/>
      <c r="B27" s="4" t="str">
        <f>Base_AM!B29</f>
        <v>Western Circulatory Right Ahead</v>
      </c>
      <c r="C27" s="49">
        <f>Base_AM!$L$29</f>
        <v>0.53800000000000003</v>
      </c>
      <c r="D27" s="4">
        <f>Base_AM!$P$29</f>
        <v>2.1</v>
      </c>
      <c r="E27" s="4">
        <f>Base_AM!$R$29</f>
        <v>8.8000000000000007</v>
      </c>
    </row>
    <row r="28" spans="1:5" ht="15.75" thickBot="1" x14ac:dyDescent="0.3">
      <c r="A28" s="39"/>
      <c r="B28" s="4" t="str">
        <f>Base_AM!B30</f>
        <v>Western Circulatory Right</v>
      </c>
      <c r="C28" s="49">
        <f>Base_AM!$L$30</f>
        <v>0.52100000000000002</v>
      </c>
      <c r="D28" s="4">
        <f>Base_AM!$P$30</f>
        <v>2.1</v>
      </c>
      <c r="E28" s="4">
        <f>Base_AM!$R$30</f>
        <v>8.6</v>
      </c>
    </row>
    <row r="29" spans="1:5" ht="16.5" thickTop="1" thickBot="1" x14ac:dyDescent="0.3">
      <c r="A29" s="38" t="s">
        <v>6</v>
      </c>
      <c r="B29" s="4" t="str">
        <f>B2</f>
        <v>Stoneham Lane Ahead Left</v>
      </c>
      <c r="C29" s="33">
        <f>'2028_DM_AM'!$L$4</f>
        <v>0.76300000000000001</v>
      </c>
      <c r="D29" s="4">
        <f>'2028_DM_AM'!$P$4</f>
        <v>4.7</v>
      </c>
      <c r="E29" s="4">
        <f>'2028_DM_AM'!$R$4</f>
        <v>10</v>
      </c>
    </row>
    <row r="30" spans="1:5" ht="15.75" thickBot="1" x14ac:dyDescent="0.3">
      <c r="A30" s="39"/>
      <c r="B30" s="4" t="str">
        <f t="shared" ref="B30:B93" si="0">B3</f>
        <v>Stoneham Lane Ahead</v>
      </c>
      <c r="C30" s="34">
        <f>VALUE(LEFT('2028_DM_AM'!$L$5,4))/100</f>
        <v>0.69</v>
      </c>
      <c r="D30" s="35">
        <f>VALUE(LEFT('2028_DM_AM'!$P$5,4))</f>
        <v>4.9000000000000004</v>
      </c>
      <c r="E30" s="35">
        <f>VALUE(LEFT('2028_DM_AM'!$R$5,4))</f>
        <v>6.6</v>
      </c>
    </row>
    <row r="31" spans="1:5" ht="15.75" thickBot="1" x14ac:dyDescent="0.3">
      <c r="A31" s="39"/>
      <c r="B31" s="4" t="str">
        <f t="shared" si="0"/>
        <v>A335 (N) Left</v>
      </c>
      <c r="C31" s="33">
        <f>'2028_DM_AM'!$L$6</f>
        <v>0.20399999999999999</v>
      </c>
      <c r="D31" s="4">
        <f>'2028_DM_AM'!$P$6</f>
        <v>0.1</v>
      </c>
      <c r="E31" s="4">
        <f>'2028_DM_AM'!$R$6</f>
        <v>0.1</v>
      </c>
    </row>
    <row r="32" spans="1:5" ht="15.75" thickBot="1" x14ac:dyDescent="0.3">
      <c r="A32" s="39"/>
      <c r="B32" s="4" t="str">
        <f t="shared" si="0"/>
        <v>A335 (N) Ahead</v>
      </c>
      <c r="C32" s="33">
        <f>'2028_DM_AM'!$L$7</f>
        <v>0.57699999999999996</v>
      </c>
      <c r="D32" s="4">
        <f>'2028_DM_AM'!$P$7</f>
        <v>3</v>
      </c>
      <c r="E32" s="4">
        <f>'2028_DM_AM'!$R$7</f>
        <v>7</v>
      </c>
    </row>
    <row r="33" spans="1:5" ht="15.75" thickBot="1" x14ac:dyDescent="0.3">
      <c r="A33" s="39"/>
      <c r="B33" s="4" t="str">
        <f t="shared" si="0"/>
        <v>A335 (N) Ahead</v>
      </c>
      <c r="C33" s="33">
        <f>'2028_DM_AM'!$L$8</f>
        <v>0.57699999999999996</v>
      </c>
      <c r="D33" s="4">
        <f>'2028_DM_AM'!$P$8</f>
        <v>3.1</v>
      </c>
      <c r="E33" s="4">
        <f>'2028_DM_AM'!$R$8</f>
        <v>7.1</v>
      </c>
    </row>
    <row r="34" spans="1:5" ht="15.75" thickBot="1" x14ac:dyDescent="0.3">
      <c r="A34" s="39"/>
      <c r="B34" s="4" t="str">
        <f t="shared" si="0"/>
        <v>M27 (E) Off slip Left</v>
      </c>
      <c r="C34" s="33">
        <f>'2028_DM_AM'!$L$9</f>
        <v>0.40899999999999997</v>
      </c>
      <c r="D34" s="4">
        <f>'2028_DM_AM'!$P$9</f>
        <v>0.3</v>
      </c>
      <c r="E34" s="4">
        <f>'2028_DM_AM'!$R$9</f>
        <v>0.3</v>
      </c>
    </row>
    <row r="35" spans="1:5" ht="15.75" thickBot="1" x14ac:dyDescent="0.3">
      <c r="A35" s="39"/>
      <c r="B35" s="4" t="str">
        <f t="shared" si="0"/>
        <v>M27 (E) Off slip Ahead</v>
      </c>
      <c r="C35" s="34">
        <f>VALUE(LEFT('2028_DM_AM'!$L$10,4))/100</f>
        <v>0.753</v>
      </c>
      <c r="D35" s="35">
        <f>VALUE(LEFT('2028_DM_AM'!$P$10,4))</f>
        <v>5</v>
      </c>
      <c r="E35" s="35">
        <f>VALUE(LEFT('2028_DM_AM'!$R$10,4))</f>
        <v>7.3</v>
      </c>
    </row>
    <row r="36" spans="1:5" ht="15.75" thickBot="1" x14ac:dyDescent="0.3">
      <c r="A36" s="39"/>
      <c r="B36" s="4" t="str">
        <f t="shared" si="0"/>
        <v>A335 Stoneham Way (S) Ahead Left</v>
      </c>
      <c r="C36" s="33">
        <f>'2028_DM_AM'!$L$11</f>
        <v>0.78400000000000003</v>
      </c>
      <c r="D36" s="4">
        <f>'2028_DM_AM'!$P$11</f>
        <v>1.8</v>
      </c>
      <c r="E36" s="4">
        <f>'2028_DM_AM'!$R$11</f>
        <v>4.2</v>
      </c>
    </row>
    <row r="37" spans="1:5" ht="15.75" thickBot="1" x14ac:dyDescent="0.3">
      <c r="A37" s="39"/>
      <c r="B37" s="4" t="str">
        <f t="shared" si="0"/>
        <v>A335 Stoneham Way (S) Ahead</v>
      </c>
      <c r="C37" s="33">
        <f>'2028_DM_AM'!$L$12</f>
        <v>0.79200000000000004</v>
      </c>
      <c r="D37" s="4">
        <f>'2028_DM_AM'!$P$12</f>
        <v>2.2000000000000002</v>
      </c>
      <c r="E37" s="4">
        <f>'2028_DM_AM'!$R$12</f>
        <v>8</v>
      </c>
    </row>
    <row r="38" spans="1:5" ht="15.75" thickBot="1" x14ac:dyDescent="0.3">
      <c r="A38" s="39"/>
      <c r="B38" s="4" t="str">
        <f t="shared" si="0"/>
        <v>M27 (W) Off slip Ahead Left</v>
      </c>
      <c r="C38" s="33">
        <f>'2028_DM_AM'!$L$13</f>
        <v>0.56999999999999995</v>
      </c>
      <c r="D38" s="4">
        <f>'2028_DM_AM'!$P$13</f>
        <v>2.9</v>
      </c>
      <c r="E38" s="4">
        <f>'2028_DM_AM'!$R$13</f>
        <v>6.5</v>
      </c>
    </row>
    <row r="39" spans="1:5" ht="15.75" thickBot="1" x14ac:dyDescent="0.3">
      <c r="A39" s="39"/>
      <c r="B39" s="4" t="str">
        <f t="shared" si="0"/>
        <v>M27 (W) Off slip Ahead</v>
      </c>
      <c r="C39" s="33">
        <f>'2028_DM_AM'!$L$14</f>
        <v>0.316</v>
      </c>
      <c r="D39" s="4">
        <f>'2028_DM_AM'!$P$14</f>
        <v>1.4</v>
      </c>
      <c r="E39" s="4">
        <f>'2028_DM_AM'!$R$14</f>
        <v>3.2</v>
      </c>
    </row>
    <row r="40" spans="1:5" ht="15.75" thickBot="1" x14ac:dyDescent="0.3">
      <c r="A40" s="39"/>
      <c r="B40" s="4" t="str">
        <f t="shared" si="0"/>
        <v>M27 (W) Off slip Ahead</v>
      </c>
      <c r="C40" s="33">
        <f>'2028_DM_AM'!$L$15</f>
        <v>0.66500000000000004</v>
      </c>
      <c r="D40" s="4">
        <f>'2028_DM_AM'!$P$15</f>
        <v>3.5</v>
      </c>
      <c r="E40" s="4">
        <f>'2028_DM_AM'!$R$15</f>
        <v>7.6</v>
      </c>
    </row>
    <row r="41" spans="1:5" ht="15.75" thickBot="1" x14ac:dyDescent="0.3">
      <c r="A41" s="39"/>
      <c r="B41" s="4" t="str">
        <f t="shared" si="0"/>
        <v>NW Circulatory Ahead</v>
      </c>
      <c r="C41" s="33">
        <f>'2028_DM_AM'!$L$16</f>
        <v>0.69799999999999995</v>
      </c>
      <c r="D41" s="4">
        <f>'2028_DM_AM'!$P$16</f>
        <v>2.8</v>
      </c>
      <c r="E41" s="4">
        <f>'2028_DM_AM'!$R$16</f>
        <v>9.8000000000000007</v>
      </c>
    </row>
    <row r="42" spans="1:5" ht="15.75" thickBot="1" x14ac:dyDescent="0.3">
      <c r="A42" s="39"/>
      <c r="B42" s="4" t="str">
        <f t="shared" si="0"/>
        <v>NW Circulatory Right Ahead</v>
      </c>
      <c r="C42" s="33">
        <f>'2028_DM_AM'!$L$17</f>
        <v>0.61</v>
      </c>
      <c r="D42" s="4">
        <f>'2028_DM_AM'!$P$17</f>
        <v>2.4</v>
      </c>
      <c r="E42" s="4">
        <f>'2028_DM_AM'!$R$17</f>
        <v>7.9</v>
      </c>
    </row>
    <row r="43" spans="1:5" ht="15.75" thickBot="1" x14ac:dyDescent="0.3">
      <c r="A43" s="39"/>
      <c r="B43" s="4" t="str">
        <f t="shared" si="0"/>
        <v>NW Circulatory Right</v>
      </c>
      <c r="C43" s="33">
        <f>'2028_DM_AM'!$L$18</f>
        <v>0.42199999999999999</v>
      </c>
      <c r="D43" s="4">
        <f>'2028_DM_AM'!$P$18</f>
        <v>0.8</v>
      </c>
      <c r="E43" s="4">
        <f>'2028_DM_AM'!$R$18</f>
        <v>2.8</v>
      </c>
    </row>
    <row r="44" spans="1:5" ht="15.75" thickBot="1" x14ac:dyDescent="0.3">
      <c r="A44" s="39"/>
      <c r="B44" s="4" t="str">
        <f t="shared" si="0"/>
        <v>NE Circulatory Ahead</v>
      </c>
      <c r="C44" s="33">
        <f>'2028_DM_AM'!$L$19</f>
        <v>0.54</v>
      </c>
      <c r="D44" s="4">
        <f>'2028_DM_AM'!$P$19</f>
        <v>2.2999999999999998</v>
      </c>
      <c r="E44" s="4">
        <f>'2028_DM_AM'!$R$19</f>
        <v>12</v>
      </c>
    </row>
    <row r="45" spans="1:5" ht="15.75" thickBot="1" x14ac:dyDescent="0.3">
      <c r="A45" s="39"/>
      <c r="B45" s="4" t="str">
        <f t="shared" si="0"/>
        <v>NE Circulatory Ahead Ahead2</v>
      </c>
      <c r="C45" s="33">
        <f>'2028_DM_AM'!$L$20</f>
        <v>0.54800000000000004</v>
      </c>
      <c r="D45" s="4">
        <f>'2028_DM_AM'!$P$20</f>
        <v>1.6</v>
      </c>
      <c r="E45" s="4">
        <f>'2028_DM_AM'!$R$20</f>
        <v>4</v>
      </c>
    </row>
    <row r="46" spans="1:5" ht="15.75" thickBot="1" x14ac:dyDescent="0.3">
      <c r="A46" s="39"/>
      <c r="B46" s="4" t="str">
        <f t="shared" si="0"/>
        <v>NE Circulatory Ahead</v>
      </c>
      <c r="C46" s="33">
        <f>'2028_DM_AM'!$L$21</f>
        <v>0.32900000000000001</v>
      </c>
      <c r="D46" s="4">
        <f>'2028_DM_AM'!$P$21</f>
        <v>0.4</v>
      </c>
      <c r="E46" s="4">
        <f>'2028_DM_AM'!$R$21</f>
        <v>0.9</v>
      </c>
    </row>
    <row r="47" spans="1:5" ht="15.75" thickBot="1" x14ac:dyDescent="0.3">
      <c r="A47" s="39"/>
      <c r="B47" s="4" t="str">
        <f t="shared" si="0"/>
        <v>Eastern Circulatory Ahead</v>
      </c>
      <c r="C47" s="33">
        <f>'2028_DM_AM'!$L$22</f>
        <v>0.77500000000000002</v>
      </c>
      <c r="D47" s="4">
        <f>'2028_DM_AM'!$P$22</f>
        <v>3.7</v>
      </c>
      <c r="E47" s="4">
        <f>'2028_DM_AM'!$R$22</f>
        <v>8.5</v>
      </c>
    </row>
    <row r="48" spans="1:5" ht="15.75" thickBot="1" x14ac:dyDescent="0.3">
      <c r="A48" s="39"/>
      <c r="B48" s="4" t="str">
        <f t="shared" si="0"/>
        <v>Eastern Circulatory Right Ahead</v>
      </c>
      <c r="C48" s="33">
        <f>'2028_DM_AM'!$L$23</f>
        <v>0.77500000000000002</v>
      </c>
      <c r="D48" s="4">
        <f>'2028_DM_AM'!$P$23</f>
        <v>4.2</v>
      </c>
      <c r="E48" s="4">
        <f>'2028_DM_AM'!$R$23</f>
        <v>8.3000000000000007</v>
      </c>
    </row>
    <row r="49" spans="1:5" ht="15.75" thickBot="1" x14ac:dyDescent="0.3">
      <c r="A49" s="39"/>
      <c r="B49" s="4" t="str">
        <f t="shared" si="0"/>
        <v>Eastern Circulatory Right</v>
      </c>
      <c r="C49" s="33">
        <f>'2028_DM_AM'!$L$24</f>
        <v>0.61599999999999999</v>
      </c>
      <c r="D49" s="4">
        <f>'2028_DM_AM'!$P$24</f>
        <v>2.5</v>
      </c>
      <c r="E49" s="4">
        <f>'2028_DM_AM'!$R$24</f>
        <v>8.1999999999999993</v>
      </c>
    </row>
    <row r="50" spans="1:5" ht="15.75" thickBot="1" x14ac:dyDescent="0.3">
      <c r="A50" s="39"/>
      <c r="B50" s="4" t="str">
        <f t="shared" si="0"/>
        <v>Southern Circulatory Ahead</v>
      </c>
      <c r="C50" s="33">
        <f>'2028_DM_AM'!$L$25</f>
        <v>5.1999999999999998E-2</v>
      </c>
      <c r="D50" s="4">
        <f>'2028_DM_AM'!$P$25</f>
        <v>0</v>
      </c>
      <c r="E50" s="4">
        <f>'2028_DM_AM'!$R$25</f>
        <v>0</v>
      </c>
    </row>
    <row r="51" spans="1:5" ht="15.75" thickBot="1" x14ac:dyDescent="0.3">
      <c r="A51" s="39"/>
      <c r="B51" s="4" t="str">
        <f t="shared" si="0"/>
        <v>Southern Circulatory Right Ahead</v>
      </c>
      <c r="C51" s="33">
        <f>'2028_DM_AM'!$L$26</f>
        <v>0.44</v>
      </c>
      <c r="D51" s="4">
        <f>'2028_DM_AM'!$P$26</f>
        <v>0.4</v>
      </c>
      <c r="E51" s="4">
        <f>'2028_DM_AM'!$R$26</f>
        <v>0.4</v>
      </c>
    </row>
    <row r="52" spans="1:5" ht="15.75" thickBot="1" x14ac:dyDescent="0.3">
      <c r="A52" s="39"/>
      <c r="B52" s="4" t="str">
        <f t="shared" si="0"/>
        <v>Southern Circulatory Right</v>
      </c>
      <c r="C52" s="33">
        <f>'2028_DM_AM'!$L$27</f>
        <v>0.29199999999999998</v>
      </c>
      <c r="D52" s="4">
        <f>'2028_DM_AM'!$P$27</f>
        <v>0.2</v>
      </c>
      <c r="E52" s="4">
        <f>'2028_DM_AM'!$R$27</f>
        <v>0.2</v>
      </c>
    </row>
    <row r="53" spans="1:5" ht="15.75" thickBot="1" x14ac:dyDescent="0.3">
      <c r="A53" s="39"/>
      <c r="B53" s="4" t="str">
        <f t="shared" si="0"/>
        <v>Western Circulatory Ahead</v>
      </c>
      <c r="C53" s="33">
        <f>'2028_DM_AM'!$L$28</f>
        <v>0.59799999999999998</v>
      </c>
      <c r="D53" s="4">
        <f>'2028_DM_AM'!$P$28</f>
        <v>2.6</v>
      </c>
      <c r="E53" s="4">
        <f>'2028_DM_AM'!$R$28</f>
        <v>10.9</v>
      </c>
    </row>
    <row r="54" spans="1:5" ht="15.75" thickBot="1" x14ac:dyDescent="0.3">
      <c r="A54" s="39"/>
      <c r="B54" s="4" t="str">
        <f t="shared" si="0"/>
        <v>Western Circulatory Right Ahead</v>
      </c>
      <c r="C54" s="33">
        <f>'2028_DM_AM'!$L$29</f>
        <v>0.59399999999999997</v>
      </c>
      <c r="D54" s="4">
        <f>'2028_DM_AM'!$P$29</f>
        <v>2.4</v>
      </c>
      <c r="E54" s="4">
        <f>'2028_DM_AM'!$R$29</f>
        <v>10.1</v>
      </c>
    </row>
    <row r="55" spans="1:5" ht="15.75" thickBot="1" x14ac:dyDescent="0.3">
      <c r="A55" s="39"/>
      <c r="B55" s="4" t="str">
        <f t="shared" si="0"/>
        <v>Western Circulatory Right</v>
      </c>
      <c r="C55" s="33">
        <f>'2028_DM_AM'!$L$30</f>
        <v>0.58199999999999996</v>
      </c>
      <c r="D55" s="4">
        <f>'2028_DM_AM'!$P$30</f>
        <v>2.9</v>
      </c>
      <c r="E55" s="4">
        <f>'2028_DM_AM'!$R$30</f>
        <v>10.9</v>
      </c>
    </row>
    <row r="56" spans="1:5" ht="16.5" thickTop="1" thickBot="1" x14ac:dyDescent="0.3">
      <c r="A56" s="38" t="s">
        <v>7</v>
      </c>
      <c r="B56" s="4" t="str">
        <f>B29</f>
        <v>Stoneham Lane Ahead Left</v>
      </c>
      <c r="C56" s="33">
        <f>'2028_DS_AM'!$L$4</f>
        <v>0.78800000000000003</v>
      </c>
      <c r="D56" s="4">
        <f>'2028_DS_AM'!$P$4</f>
        <v>5.0999999999999996</v>
      </c>
      <c r="E56" s="4">
        <f>'2028_DS_AM'!$R$4</f>
        <v>10.9</v>
      </c>
    </row>
    <row r="57" spans="1:5" ht="15.75" thickBot="1" x14ac:dyDescent="0.3">
      <c r="A57" s="39"/>
      <c r="B57" s="4" t="str">
        <f t="shared" si="0"/>
        <v>Stoneham Lane Ahead</v>
      </c>
      <c r="C57" s="34">
        <f>VALUE(LEFT('2028_DS_AM'!$L$5,4))/100</f>
        <v>0.753</v>
      </c>
      <c r="D57" s="35">
        <f>VALUE(LEFT('2028_DS_AM'!$P$5,4))</f>
        <v>5.6</v>
      </c>
      <c r="E57" s="35">
        <f>VALUE(LEFT('2028_DS_AM'!$R$5,4))</f>
        <v>7.9</v>
      </c>
    </row>
    <row r="58" spans="1:5" ht="15.75" thickBot="1" x14ac:dyDescent="0.3">
      <c r="A58" s="39"/>
      <c r="B58" s="4" t="str">
        <f t="shared" si="0"/>
        <v>A335 (N) Left</v>
      </c>
      <c r="C58" s="33">
        <f>'2028_DS_AM'!$L$6</f>
        <v>0.23799999999999999</v>
      </c>
      <c r="D58" s="4">
        <f>'2028_DS_AM'!$P$6</f>
        <v>0.2</v>
      </c>
      <c r="E58" s="4">
        <f>'2028_DS_AM'!$R$6</f>
        <v>0.2</v>
      </c>
    </row>
    <row r="59" spans="1:5" ht="15.75" thickBot="1" x14ac:dyDescent="0.3">
      <c r="A59" s="39"/>
      <c r="B59" s="4" t="str">
        <f t="shared" si="0"/>
        <v>A335 (N) Ahead</v>
      </c>
      <c r="C59" s="33">
        <f>'2028_DS_AM'!$L$7</f>
        <v>0.58599999999999997</v>
      </c>
      <c r="D59" s="4">
        <f>'2028_DS_AM'!$P$7</f>
        <v>3.2</v>
      </c>
      <c r="E59" s="4">
        <f>'2028_DS_AM'!$R$7</f>
        <v>7.6</v>
      </c>
    </row>
    <row r="60" spans="1:5" ht="15.75" thickBot="1" x14ac:dyDescent="0.3">
      <c r="A60" s="39"/>
      <c r="B60" s="4" t="str">
        <f t="shared" si="0"/>
        <v>A335 (N) Ahead</v>
      </c>
      <c r="C60" s="33">
        <f>'2028_DS_AM'!$L$8</f>
        <v>0.58699999999999997</v>
      </c>
      <c r="D60" s="4">
        <f>'2028_DS_AM'!$P$8</f>
        <v>3.2</v>
      </c>
      <c r="E60" s="4">
        <f>'2028_DS_AM'!$R$8</f>
        <v>7.7</v>
      </c>
    </row>
    <row r="61" spans="1:5" ht="15.75" thickBot="1" x14ac:dyDescent="0.3">
      <c r="A61" s="39"/>
      <c r="B61" s="4" t="str">
        <f t="shared" si="0"/>
        <v>M27 (E) Off slip Left</v>
      </c>
      <c r="C61" s="33">
        <f>'2028_DS_AM'!$L$9</f>
        <v>0.40899999999999997</v>
      </c>
      <c r="D61" s="4">
        <f>'2028_DS_AM'!$P$9</f>
        <v>0.3</v>
      </c>
      <c r="E61" s="4">
        <f>'2028_DS_AM'!$R$9</f>
        <v>0.3</v>
      </c>
    </row>
    <row r="62" spans="1:5" ht="15.75" thickBot="1" x14ac:dyDescent="0.3">
      <c r="A62" s="39"/>
      <c r="B62" s="4" t="str">
        <f t="shared" si="0"/>
        <v>M27 (E) Off slip Ahead</v>
      </c>
      <c r="C62" s="34">
        <f>VALUE(LEFT('2028_DS_AM'!$L$10,4))/100</f>
        <v>0.82099999999999995</v>
      </c>
      <c r="D62" s="35">
        <f>VALUE(LEFT('2028_DS_AM'!$P$10,4))</f>
        <v>6.1</v>
      </c>
      <c r="E62" s="35">
        <f>VALUE(LEFT('2028_DS_AM'!$R$10,4))</f>
        <v>8.9</v>
      </c>
    </row>
    <row r="63" spans="1:5" ht="15.75" thickBot="1" x14ac:dyDescent="0.3">
      <c r="A63" s="39"/>
      <c r="B63" s="4" t="str">
        <f t="shared" si="0"/>
        <v>A335 Stoneham Way (S) Ahead Left</v>
      </c>
      <c r="C63" s="33">
        <f>'2028_DS_AM'!$L$11</f>
        <v>0.81200000000000006</v>
      </c>
      <c r="D63" s="4">
        <f>'2028_DS_AM'!$P$11</f>
        <v>2.2000000000000002</v>
      </c>
      <c r="E63" s="4">
        <f>'2028_DS_AM'!$R$11</f>
        <v>6.1</v>
      </c>
    </row>
    <row r="64" spans="1:5" ht="15.75" thickBot="1" x14ac:dyDescent="0.3">
      <c r="A64" s="39"/>
      <c r="B64" s="4" t="str">
        <f t="shared" si="0"/>
        <v>A335 Stoneham Way (S) Ahead</v>
      </c>
      <c r="C64" s="33">
        <f>'2028_DS_AM'!$L$12</f>
        <v>0.82799999999999996</v>
      </c>
      <c r="D64" s="4">
        <f>'2028_DS_AM'!$P$12</f>
        <v>2.7</v>
      </c>
      <c r="E64" s="4">
        <f>'2028_DS_AM'!$R$12</f>
        <v>9.1999999999999993</v>
      </c>
    </row>
    <row r="65" spans="1:5" ht="15.75" thickBot="1" x14ac:dyDescent="0.3">
      <c r="A65" s="39"/>
      <c r="B65" s="4" t="str">
        <f t="shared" si="0"/>
        <v>M27 (W) Off slip Ahead Left</v>
      </c>
      <c r="C65" s="33">
        <f>'2028_DS_AM'!$L$13</f>
        <v>0.441</v>
      </c>
      <c r="D65" s="4">
        <f>'2028_DS_AM'!$P$13</f>
        <v>2.2000000000000002</v>
      </c>
      <c r="E65" s="4">
        <f>'2028_DS_AM'!$R$13</f>
        <v>6</v>
      </c>
    </row>
    <row r="66" spans="1:5" ht="15.75" thickBot="1" x14ac:dyDescent="0.3">
      <c r="A66" s="39"/>
      <c r="B66" s="4" t="str">
        <f t="shared" si="0"/>
        <v>M27 (W) Off slip Ahead</v>
      </c>
      <c r="C66" s="33">
        <f>'2028_DS_AM'!$L$14</f>
        <v>0.28999999999999998</v>
      </c>
      <c r="D66" s="4">
        <f>'2028_DS_AM'!$P$14</f>
        <v>1.3</v>
      </c>
      <c r="E66" s="4">
        <f>'2028_DS_AM'!$R$14</f>
        <v>3.6</v>
      </c>
    </row>
    <row r="67" spans="1:5" ht="15.75" thickBot="1" x14ac:dyDescent="0.3">
      <c r="A67" s="39"/>
      <c r="B67" s="4" t="str">
        <f t="shared" si="0"/>
        <v>M27 (W) Off slip Ahead</v>
      </c>
      <c r="C67" s="33">
        <f>'2028_DS_AM'!$L$15</f>
        <v>0.46800000000000003</v>
      </c>
      <c r="D67" s="4">
        <f>'2028_DS_AM'!$P$15</f>
        <v>2.4</v>
      </c>
      <c r="E67" s="4">
        <f>'2028_DS_AM'!$R$15</f>
        <v>6.1</v>
      </c>
    </row>
    <row r="68" spans="1:5" ht="15.75" thickBot="1" x14ac:dyDescent="0.3">
      <c r="A68" s="39"/>
      <c r="B68" s="4" t="str">
        <f t="shared" si="0"/>
        <v>NW Circulatory Ahead</v>
      </c>
      <c r="C68" s="33">
        <f>'2028_DS_AM'!$L$16</f>
        <v>0.76400000000000001</v>
      </c>
      <c r="D68" s="4">
        <f>'2028_DS_AM'!$P$16</f>
        <v>4.5</v>
      </c>
      <c r="E68" s="4">
        <f>'2028_DS_AM'!$R$16</f>
        <v>11.2</v>
      </c>
    </row>
    <row r="69" spans="1:5" ht="15.75" thickBot="1" x14ac:dyDescent="0.3">
      <c r="A69" s="39"/>
      <c r="B69" s="4" t="str">
        <f t="shared" si="0"/>
        <v>NW Circulatory Right Ahead</v>
      </c>
      <c r="C69" s="33">
        <f>'2028_DS_AM'!$L$17</f>
        <v>0.66300000000000003</v>
      </c>
      <c r="D69" s="4">
        <f>'2028_DS_AM'!$P$17</f>
        <v>3.6</v>
      </c>
      <c r="E69" s="4">
        <f>'2028_DS_AM'!$R$17</f>
        <v>10</v>
      </c>
    </row>
    <row r="70" spans="1:5" ht="15.75" thickBot="1" x14ac:dyDescent="0.3">
      <c r="A70" s="39"/>
      <c r="B70" s="4" t="str">
        <f t="shared" si="0"/>
        <v>NW Circulatory Right</v>
      </c>
      <c r="C70" s="33">
        <f>'2028_DS_AM'!$L$18</f>
        <v>0.48399999999999999</v>
      </c>
      <c r="D70" s="4">
        <f>'2028_DS_AM'!$P$18</f>
        <v>2</v>
      </c>
      <c r="E70" s="4">
        <f>'2028_DS_AM'!$R$18</f>
        <v>9.4</v>
      </c>
    </row>
    <row r="71" spans="1:5" ht="15.75" thickBot="1" x14ac:dyDescent="0.3">
      <c r="A71" s="39"/>
      <c r="B71" s="4" t="str">
        <f t="shared" si="0"/>
        <v>NE Circulatory Ahead</v>
      </c>
      <c r="C71" s="33">
        <f>'2028_DS_AM'!$L$19</f>
        <v>0.47399999999999998</v>
      </c>
      <c r="D71" s="4">
        <f>'2028_DS_AM'!$P$19</f>
        <v>1.8</v>
      </c>
      <c r="E71" s="4">
        <f>'2028_DS_AM'!$R$19</f>
        <v>9.1</v>
      </c>
    </row>
    <row r="72" spans="1:5" ht="15.75" thickBot="1" x14ac:dyDescent="0.3">
      <c r="A72" s="39"/>
      <c r="B72" s="4" t="str">
        <f t="shared" si="0"/>
        <v>NE Circulatory Ahead Ahead2</v>
      </c>
      <c r="C72" s="33">
        <f>'2028_DS_AM'!$L$20</f>
        <v>0.66600000000000004</v>
      </c>
      <c r="D72" s="4">
        <f>'2028_DS_AM'!$P$20</f>
        <v>2</v>
      </c>
      <c r="E72" s="4">
        <f>'2028_DS_AM'!$R$20</f>
        <v>7</v>
      </c>
    </row>
    <row r="73" spans="1:5" ht="15.75" thickBot="1" x14ac:dyDescent="0.3">
      <c r="A73" s="39"/>
      <c r="B73" s="4" t="str">
        <f t="shared" si="0"/>
        <v>NE Circulatory Ahead</v>
      </c>
      <c r="C73" s="33">
        <f>'2028_DS_AM'!$L$21</f>
        <v>0.34399999999999997</v>
      </c>
      <c r="D73" s="4">
        <f>'2028_DS_AM'!$P$21</f>
        <v>0.6</v>
      </c>
      <c r="E73" s="4">
        <f>'2028_DS_AM'!$R$21</f>
        <v>6</v>
      </c>
    </row>
    <row r="74" spans="1:5" ht="15.75" thickBot="1" x14ac:dyDescent="0.3">
      <c r="A74" s="39"/>
      <c r="B74" s="4" t="str">
        <f t="shared" si="0"/>
        <v>Eastern Circulatory Ahead</v>
      </c>
      <c r="C74" s="33">
        <f>'2028_DS_AM'!$L$22</f>
        <v>0.78700000000000003</v>
      </c>
      <c r="D74" s="4">
        <f>'2028_DS_AM'!$P$22</f>
        <v>4.5</v>
      </c>
      <c r="E74" s="4">
        <f>'2028_DS_AM'!$R$22</f>
        <v>9.8000000000000007</v>
      </c>
    </row>
    <row r="75" spans="1:5" ht="15.75" thickBot="1" x14ac:dyDescent="0.3">
      <c r="A75" s="39"/>
      <c r="B75" s="4" t="str">
        <f t="shared" si="0"/>
        <v>Eastern Circulatory Right Ahead</v>
      </c>
      <c r="C75" s="33">
        <f>'2028_DS_AM'!$L$23</f>
        <v>0.81499999999999995</v>
      </c>
      <c r="D75" s="4">
        <f>'2028_DS_AM'!$P$23</f>
        <v>4.5</v>
      </c>
      <c r="E75" s="4">
        <f>'2028_DS_AM'!$R$23</f>
        <v>8.1</v>
      </c>
    </row>
    <row r="76" spans="1:5" ht="15.75" thickBot="1" x14ac:dyDescent="0.3">
      <c r="A76" s="39"/>
      <c r="B76" s="4" t="str">
        <f t="shared" si="0"/>
        <v>Eastern Circulatory Right</v>
      </c>
      <c r="C76" s="33">
        <f>'2028_DS_AM'!$L$24</f>
        <v>0.68799999999999994</v>
      </c>
      <c r="D76" s="4">
        <f>'2028_DS_AM'!$P$24</f>
        <v>3</v>
      </c>
      <c r="E76" s="4">
        <f>'2028_DS_AM'!$R$24</f>
        <v>9.1</v>
      </c>
    </row>
    <row r="77" spans="1:5" ht="15.75" thickBot="1" x14ac:dyDescent="0.3">
      <c r="A77" s="39"/>
      <c r="B77" s="4" t="str">
        <f t="shared" si="0"/>
        <v>Southern Circulatory Ahead</v>
      </c>
      <c r="C77" s="33">
        <f>'2028_DS_AM'!$L$25</f>
        <v>6.8000000000000005E-2</v>
      </c>
      <c r="D77" s="4">
        <f>'2028_DS_AM'!$P$25</f>
        <v>0</v>
      </c>
      <c r="E77" s="4">
        <f>'2028_DS_AM'!$R$25</f>
        <v>0</v>
      </c>
    </row>
    <row r="78" spans="1:5" ht="15.75" thickBot="1" x14ac:dyDescent="0.3">
      <c r="A78" s="39"/>
      <c r="B78" s="4" t="str">
        <f t="shared" si="0"/>
        <v>Southern Circulatory Right Ahead</v>
      </c>
      <c r="C78" s="33">
        <f>'2028_DS_AM'!$L$26</f>
        <v>0.47</v>
      </c>
      <c r="D78" s="4">
        <f>'2028_DS_AM'!$P$26</f>
        <v>0.4</v>
      </c>
      <c r="E78" s="4">
        <f>'2028_DS_AM'!$R$26</f>
        <v>0.4</v>
      </c>
    </row>
    <row r="79" spans="1:5" ht="15.75" thickBot="1" x14ac:dyDescent="0.3">
      <c r="A79" s="39"/>
      <c r="B79" s="4" t="str">
        <f t="shared" si="0"/>
        <v>Southern Circulatory Right</v>
      </c>
      <c r="C79" s="33">
        <f>'2028_DS_AM'!$L$27</f>
        <v>0.32</v>
      </c>
      <c r="D79" s="4">
        <f>'2028_DS_AM'!$P$27</f>
        <v>0.2</v>
      </c>
      <c r="E79" s="4">
        <f>'2028_DS_AM'!$R$27</f>
        <v>0.2</v>
      </c>
    </row>
    <row r="80" spans="1:5" ht="15.75" thickBot="1" x14ac:dyDescent="0.3">
      <c r="A80" s="39"/>
      <c r="B80" s="4" t="str">
        <f t="shared" si="0"/>
        <v>Western Circulatory Ahead</v>
      </c>
      <c r="C80" s="33">
        <f>'2028_DS_AM'!$L$28</f>
        <v>0.755</v>
      </c>
      <c r="D80" s="4">
        <f>'2028_DS_AM'!$P$28</f>
        <v>6</v>
      </c>
      <c r="E80" s="4">
        <f>'2028_DS_AM'!$R$28</f>
        <v>15.8</v>
      </c>
    </row>
    <row r="81" spans="1:5" ht="15.75" thickBot="1" x14ac:dyDescent="0.3">
      <c r="A81" s="39"/>
      <c r="B81" s="4" t="str">
        <f t="shared" si="0"/>
        <v>Western Circulatory Right Ahead</v>
      </c>
      <c r="C81" s="33">
        <f>'2028_DS_AM'!$L$29</f>
        <v>0.72399999999999998</v>
      </c>
      <c r="D81" s="4">
        <f>'2028_DS_AM'!$P$29</f>
        <v>5</v>
      </c>
      <c r="E81" s="4">
        <f>'2028_DS_AM'!$R$29</f>
        <v>14</v>
      </c>
    </row>
    <row r="82" spans="1:5" ht="15.75" thickBot="1" x14ac:dyDescent="0.3">
      <c r="A82" s="39"/>
      <c r="B82" s="4" t="str">
        <f t="shared" si="0"/>
        <v>Western Circulatory Right</v>
      </c>
      <c r="C82" s="33">
        <f>'2028_DS_AM'!$L$30</f>
        <v>0.76400000000000001</v>
      </c>
      <c r="D82" s="4">
        <f>'2028_DS_AM'!$P$30</f>
        <v>5.3</v>
      </c>
      <c r="E82" s="4">
        <f>'2028_DS_AM'!$R$30</f>
        <v>15.2</v>
      </c>
    </row>
    <row r="83" spans="1:5" ht="16.5" thickTop="1" thickBot="1" x14ac:dyDescent="0.3">
      <c r="A83" s="38" t="s">
        <v>8</v>
      </c>
      <c r="B83" s="4" t="str">
        <f>B56</f>
        <v>Stoneham Lane Ahead Left</v>
      </c>
      <c r="C83" s="33">
        <f>'2036_DM_AM'!$L$4</f>
        <v>0.751</v>
      </c>
      <c r="D83" s="4">
        <f>'2036_DM_AM'!$P$4</f>
        <v>4.5999999999999996</v>
      </c>
      <c r="E83" s="4">
        <f>'2036_DM_AM'!$R$4</f>
        <v>10.1</v>
      </c>
    </row>
    <row r="84" spans="1:5" ht="15.75" thickBot="1" x14ac:dyDescent="0.3">
      <c r="A84" s="39"/>
      <c r="B84" s="4" t="str">
        <f t="shared" si="0"/>
        <v>Stoneham Lane Ahead</v>
      </c>
      <c r="C84" s="34">
        <f>VALUE(LEFT('2036_DM_AM'!$L$5,4))/100</f>
        <v>0.71400000000000008</v>
      </c>
      <c r="D84" s="35">
        <f>VALUE(LEFT('2036_DM_AM'!$P$5,4))</f>
        <v>5.3</v>
      </c>
      <c r="E84" s="35">
        <f>VALUE(LEFT('2036_DM_AM'!$R$5,4))</f>
        <v>7</v>
      </c>
    </row>
    <row r="85" spans="1:5" ht="15.75" thickBot="1" x14ac:dyDescent="0.3">
      <c r="A85" s="39"/>
      <c r="B85" s="4" t="str">
        <f t="shared" si="0"/>
        <v>A335 (N) Left</v>
      </c>
      <c r="C85" s="33">
        <f>'2036_DM_AM'!$L$6</f>
        <v>0.223</v>
      </c>
      <c r="D85" s="4">
        <f>'2036_DM_AM'!$P$6</f>
        <v>0.1</v>
      </c>
      <c r="E85" s="4">
        <f>'2036_DM_AM'!$R$6</f>
        <v>0.1</v>
      </c>
    </row>
    <row r="86" spans="1:5" ht="15.75" thickBot="1" x14ac:dyDescent="0.3">
      <c r="A86" s="39"/>
      <c r="B86" s="4" t="str">
        <f t="shared" si="0"/>
        <v>A335 (N) Ahead</v>
      </c>
      <c r="C86" s="33">
        <f>'2036_DM_AM'!$L$7</f>
        <v>0.55900000000000005</v>
      </c>
      <c r="D86" s="4">
        <f>'2036_DM_AM'!$P$7</f>
        <v>3</v>
      </c>
      <c r="E86" s="4">
        <f>'2036_DM_AM'!$R$7</f>
        <v>7.4</v>
      </c>
    </row>
    <row r="87" spans="1:5" ht="15.75" thickBot="1" x14ac:dyDescent="0.3">
      <c r="A87" s="39"/>
      <c r="B87" s="4" t="str">
        <f t="shared" si="0"/>
        <v>A335 (N) Ahead</v>
      </c>
      <c r="C87" s="33">
        <f>'2036_DM_AM'!$L$8</f>
        <v>0.56100000000000005</v>
      </c>
      <c r="D87" s="4">
        <f>'2036_DM_AM'!$P$8</f>
        <v>3.1</v>
      </c>
      <c r="E87" s="4">
        <f>'2036_DM_AM'!$R$8</f>
        <v>7.5</v>
      </c>
    </row>
    <row r="88" spans="1:5" ht="15.75" thickBot="1" x14ac:dyDescent="0.3">
      <c r="A88" s="39"/>
      <c r="B88" s="4" t="str">
        <f t="shared" si="0"/>
        <v>M27 (E) Off slip Left</v>
      </c>
      <c r="C88" s="33">
        <f>'2036_DM_AM'!$L$9</f>
        <v>0.43</v>
      </c>
      <c r="D88" s="4">
        <f>'2036_DM_AM'!$P$9</f>
        <v>0.4</v>
      </c>
      <c r="E88" s="4">
        <f>'2036_DM_AM'!$R$9</f>
        <v>0.4</v>
      </c>
    </row>
    <row r="89" spans="1:5" ht="15.75" thickBot="1" x14ac:dyDescent="0.3">
      <c r="A89" s="39"/>
      <c r="B89" s="4" t="str">
        <f t="shared" si="0"/>
        <v>M27 (E) Off slip Ahead</v>
      </c>
      <c r="C89" s="34">
        <f>VALUE(LEFT('2036_DM_AM'!$L$10,4))/100</f>
        <v>0.80400000000000005</v>
      </c>
      <c r="D89" s="35">
        <f>VALUE(LEFT('2036_DM_AM'!$P$10,4))</f>
        <v>5.9</v>
      </c>
      <c r="E89" s="35">
        <f>VALUE(LEFT('2036_DM_AM'!$R$10,4))</f>
        <v>8.3000000000000007</v>
      </c>
    </row>
    <row r="90" spans="1:5" ht="15.75" thickBot="1" x14ac:dyDescent="0.3">
      <c r="A90" s="39"/>
      <c r="B90" s="4" t="str">
        <f t="shared" si="0"/>
        <v>A335 Stoneham Way (S) Ahead Left</v>
      </c>
      <c r="C90" s="33">
        <f>'2036_DM_AM'!$L$11</f>
        <v>0.84599999999999997</v>
      </c>
      <c r="D90" s="4">
        <f>'2036_DM_AM'!$P$11</f>
        <v>2.7</v>
      </c>
      <c r="E90" s="4">
        <f>'2036_DM_AM'!$R$11</f>
        <v>6.8</v>
      </c>
    </row>
    <row r="91" spans="1:5" ht="15.75" thickBot="1" x14ac:dyDescent="0.3">
      <c r="A91" s="39"/>
      <c r="B91" s="4" t="str">
        <f t="shared" si="0"/>
        <v>A335 Stoneham Way (S) Ahead</v>
      </c>
      <c r="C91" s="33">
        <f>'2036_DM_AM'!$L$12</f>
        <v>0.86899999999999999</v>
      </c>
      <c r="D91" s="4">
        <f>'2036_DM_AM'!$P$12</f>
        <v>3.7</v>
      </c>
      <c r="E91" s="4">
        <f>'2036_DM_AM'!$R$12</f>
        <v>10.6</v>
      </c>
    </row>
    <row r="92" spans="1:5" ht="15.75" thickBot="1" x14ac:dyDescent="0.3">
      <c r="A92" s="39"/>
      <c r="B92" s="4" t="str">
        <f t="shared" si="0"/>
        <v>M27 (W) Off slip Ahead Left</v>
      </c>
      <c r="C92" s="33">
        <f>'2036_DM_AM'!$L$13</f>
        <v>0.65100000000000002</v>
      </c>
      <c r="D92" s="4">
        <f>'2036_DM_AM'!$P$13</f>
        <v>3.4</v>
      </c>
      <c r="E92" s="4">
        <f>'2036_DM_AM'!$R$13</f>
        <v>7.5</v>
      </c>
    </row>
    <row r="93" spans="1:5" ht="15.75" thickBot="1" x14ac:dyDescent="0.3">
      <c r="A93" s="39"/>
      <c r="B93" s="4" t="str">
        <f t="shared" si="0"/>
        <v>M27 (W) Off slip Ahead</v>
      </c>
      <c r="C93" s="33">
        <f>'2036_DM_AM'!$L$14</f>
        <v>0.42799999999999999</v>
      </c>
      <c r="D93" s="4">
        <f>'2036_DM_AM'!$P$14</f>
        <v>1.9</v>
      </c>
      <c r="E93" s="4">
        <f>'2036_DM_AM'!$R$14</f>
        <v>4.4000000000000004</v>
      </c>
    </row>
    <row r="94" spans="1:5" ht="15.75" thickBot="1" x14ac:dyDescent="0.3">
      <c r="A94" s="39"/>
      <c r="B94" s="4" t="str">
        <f t="shared" ref="B94:B109" si="1">B67</f>
        <v>M27 (W) Off slip Ahead</v>
      </c>
      <c r="C94" s="33">
        <f>'2036_DM_AM'!$L$15</f>
        <v>0.73599999999999999</v>
      </c>
      <c r="D94" s="4">
        <f>'2036_DM_AM'!$P$15</f>
        <v>4.0999999999999996</v>
      </c>
      <c r="E94" s="4">
        <f>'2036_DM_AM'!$R$15</f>
        <v>8.5</v>
      </c>
    </row>
    <row r="95" spans="1:5" ht="15.75" thickBot="1" x14ac:dyDescent="0.3">
      <c r="A95" s="39"/>
      <c r="B95" s="4" t="str">
        <f t="shared" si="1"/>
        <v>NW Circulatory Ahead</v>
      </c>
      <c r="C95" s="33">
        <f>'2036_DM_AM'!$L$16</f>
        <v>0.76200000000000001</v>
      </c>
      <c r="D95" s="4">
        <f>'2036_DM_AM'!$P$16</f>
        <v>3.5</v>
      </c>
      <c r="E95" s="4">
        <f>'2036_DM_AM'!$R$16</f>
        <v>10.7</v>
      </c>
    </row>
    <row r="96" spans="1:5" ht="15.75" thickBot="1" x14ac:dyDescent="0.3">
      <c r="A96" s="39"/>
      <c r="B96" s="4" t="str">
        <f t="shared" si="1"/>
        <v>NW Circulatory Right Ahead</v>
      </c>
      <c r="C96" s="33">
        <f>'2036_DM_AM'!$L$17</f>
        <v>0.66600000000000004</v>
      </c>
      <c r="D96" s="4">
        <f>'2036_DM_AM'!$P$17</f>
        <v>2.6</v>
      </c>
      <c r="E96" s="4">
        <f>'2036_DM_AM'!$R$17</f>
        <v>9.3000000000000007</v>
      </c>
    </row>
    <row r="97" spans="1:5" ht="15.75" thickBot="1" x14ac:dyDescent="0.3">
      <c r="A97" s="39"/>
      <c r="B97" s="4" t="str">
        <f t="shared" si="1"/>
        <v>NW Circulatory Right</v>
      </c>
      <c r="C97" s="33">
        <f>'2036_DM_AM'!$L$18</f>
        <v>0.497</v>
      </c>
      <c r="D97" s="4">
        <f>'2036_DM_AM'!$P$18</f>
        <v>1.3</v>
      </c>
      <c r="E97" s="4">
        <f>'2036_DM_AM'!$R$18</f>
        <v>8.9</v>
      </c>
    </row>
    <row r="98" spans="1:5" ht="15.75" thickBot="1" x14ac:dyDescent="0.3">
      <c r="A98" s="39"/>
      <c r="B98" s="4" t="str">
        <f t="shared" si="1"/>
        <v>NE Circulatory Ahead</v>
      </c>
      <c r="C98" s="33">
        <f>'2036_DM_AM'!$L$19</f>
        <v>0.55700000000000005</v>
      </c>
      <c r="D98" s="4">
        <f>'2036_DM_AM'!$P$19</f>
        <v>3</v>
      </c>
      <c r="E98" s="4">
        <f>'2036_DM_AM'!$R$19</f>
        <v>12.1</v>
      </c>
    </row>
    <row r="99" spans="1:5" ht="15.75" thickBot="1" x14ac:dyDescent="0.3">
      <c r="A99" s="39"/>
      <c r="B99" s="4" t="str">
        <f t="shared" si="1"/>
        <v>NE Circulatory Ahead Ahead2</v>
      </c>
      <c r="C99" s="33">
        <f>'2036_DM_AM'!$L$20</f>
        <v>0.67</v>
      </c>
      <c r="D99" s="4">
        <f>'2036_DM_AM'!$P$20</f>
        <v>2.4</v>
      </c>
      <c r="E99" s="4">
        <f>'2036_DM_AM'!$R$20</f>
        <v>4.8</v>
      </c>
    </row>
    <row r="100" spans="1:5" ht="15.75" thickBot="1" x14ac:dyDescent="0.3">
      <c r="A100" s="39"/>
      <c r="B100" s="4" t="str">
        <f t="shared" si="1"/>
        <v>NE Circulatory Ahead</v>
      </c>
      <c r="C100" s="33">
        <f>'2036_DM_AM'!$L$21</f>
        <v>0.374</v>
      </c>
      <c r="D100" s="4">
        <f>'2036_DM_AM'!$P$21</f>
        <v>0.7</v>
      </c>
      <c r="E100" s="4">
        <f>'2036_DM_AM'!$R$21</f>
        <v>6.5</v>
      </c>
    </row>
    <row r="101" spans="1:5" ht="15.75" thickBot="1" x14ac:dyDescent="0.3">
      <c r="A101" s="39"/>
      <c r="B101" s="4" t="str">
        <f t="shared" si="1"/>
        <v>Eastern Circulatory Ahead</v>
      </c>
      <c r="C101" s="33">
        <f>'2036_DM_AM'!$L$22</f>
        <v>0.82</v>
      </c>
      <c r="D101" s="4">
        <f>'2036_DM_AM'!$P$22</f>
        <v>5.0999999999999996</v>
      </c>
      <c r="E101" s="4">
        <f>'2036_DM_AM'!$R$22</f>
        <v>10.4</v>
      </c>
    </row>
    <row r="102" spans="1:5" ht="15.75" thickBot="1" x14ac:dyDescent="0.3">
      <c r="A102" s="39"/>
      <c r="B102" s="4" t="str">
        <f t="shared" si="1"/>
        <v>Eastern Circulatory Right Ahead</v>
      </c>
      <c r="C102" s="33">
        <f>'2036_DM_AM'!$L$23</f>
        <v>0.82</v>
      </c>
      <c r="D102" s="4">
        <f>'2036_DM_AM'!$P$23</f>
        <v>4.5</v>
      </c>
      <c r="E102" s="4">
        <f>'2036_DM_AM'!$R$23</f>
        <v>8.6</v>
      </c>
    </row>
    <row r="103" spans="1:5" ht="15.75" thickBot="1" x14ac:dyDescent="0.3">
      <c r="A103" s="39"/>
      <c r="B103" s="4" t="str">
        <f t="shared" si="1"/>
        <v>Eastern Circulatory Right</v>
      </c>
      <c r="C103" s="33">
        <f>'2036_DM_AM'!$L$24</f>
        <v>0.69899999999999995</v>
      </c>
      <c r="D103" s="4">
        <f>'2036_DM_AM'!$P$24</f>
        <v>3</v>
      </c>
      <c r="E103" s="4">
        <f>'2036_DM_AM'!$R$24</f>
        <v>9.1</v>
      </c>
    </row>
    <row r="104" spans="1:5" ht="15.75" thickBot="1" x14ac:dyDescent="0.3">
      <c r="A104" s="39"/>
      <c r="B104" s="4" t="str">
        <f t="shared" si="1"/>
        <v>Southern Circulatory Ahead</v>
      </c>
      <c r="C104" s="33">
        <f>'2036_DM_AM'!$L$25</f>
        <v>5.8000000000000003E-2</v>
      </c>
      <c r="D104" s="4">
        <f>'2036_DM_AM'!$P$25</f>
        <v>0</v>
      </c>
      <c r="E104" s="4">
        <f>'2036_DM_AM'!$R$25</f>
        <v>0</v>
      </c>
    </row>
    <row r="105" spans="1:5" ht="15.75" thickBot="1" x14ac:dyDescent="0.3">
      <c r="A105" s="39"/>
      <c r="B105" s="4" t="str">
        <f t="shared" si="1"/>
        <v>Southern Circulatory Right Ahead</v>
      </c>
      <c r="C105" s="33">
        <f>'2036_DM_AM'!$L$26</f>
        <v>0.47799999999999998</v>
      </c>
      <c r="D105" s="4">
        <f>'2036_DM_AM'!$P$26</f>
        <v>0.5</v>
      </c>
      <c r="E105" s="4">
        <f>'2036_DM_AM'!$R$26</f>
        <v>0.5</v>
      </c>
    </row>
    <row r="106" spans="1:5" ht="15.75" thickBot="1" x14ac:dyDescent="0.3">
      <c r="A106" s="39"/>
      <c r="B106" s="4" t="str">
        <f t="shared" si="1"/>
        <v>Southern Circulatory Right</v>
      </c>
      <c r="C106" s="33">
        <f>'2036_DM_AM'!$L$27</f>
        <v>0.315</v>
      </c>
      <c r="D106" s="4">
        <f>'2036_DM_AM'!$P$27</f>
        <v>0.2</v>
      </c>
      <c r="E106" s="4">
        <f>'2036_DM_AM'!$R$27</f>
        <v>0.2</v>
      </c>
    </row>
    <row r="107" spans="1:5" ht="15.75" thickBot="1" x14ac:dyDescent="0.3">
      <c r="A107" s="39"/>
      <c r="B107" s="4" t="str">
        <f t="shared" si="1"/>
        <v>Western Circulatory Ahead</v>
      </c>
      <c r="C107" s="33">
        <f>'2036_DM_AM'!$L$28</f>
        <v>0.61499999999999999</v>
      </c>
      <c r="D107" s="4">
        <f>'2036_DM_AM'!$P$28</f>
        <v>2.6</v>
      </c>
      <c r="E107" s="4">
        <f>'2036_DM_AM'!$R$28</f>
        <v>11.4</v>
      </c>
    </row>
    <row r="108" spans="1:5" ht="15.75" thickBot="1" x14ac:dyDescent="0.3">
      <c r="A108" s="39"/>
      <c r="B108" s="4" t="str">
        <f t="shared" si="1"/>
        <v>Western Circulatory Right Ahead</v>
      </c>
      <c r="C108" s="33">
        <f>'2036_DM_AM'!$L$29</f>
        <v>0.60899999999999999</v>
      </c>
      <c r="D108" s="4">
        <f>'2036_DM_AM'!$P$29</f>
        <v>2.6</v>
      </c>
      <c r="E108" s="4">
        <f>'2036_DM_AM'!$R$29</f>
        <v>10.8</v>
      </c>
    </row>
    <row r="109" spans="1:5" ht="15.75" thickBot="1" x14ac:dyDescent="0.3">
      <c r="A109" s="39"/>
      <c r="B109" s="4" t="str">
        <f t="shared" si="1"/>
        <v>Western Circulatory Right</v>
      </c>
      <c r="C109" s="33">
        <f>'2036_DM_AM'!$L$30</f>
        <v>0.61499999999999999</v>
      </c>
      <c r="D109" s="4">
        <f>'2036_DM_AM'!$P$30</f>
        <v>3</v>
      </c>
      <c r="E109" s="4">
        <f>'2036_DM_AM'!$R$30</f>
        <v>11.7</v>
      </c>
    </row>
    <row r="110" spans="1:5" ht="16.5" thickTop="1" thickBot="1" x14ac:dyDescent="0.3">
      <c r="A110" s="38" t="s">
        <v>9</v>
      </c>
      <c r="B110" s="4" t="str">
        <f>B83</f>
        <v>Stoneham Lane Ahead Left</v>
      </c>
      <c r="C110" s="33">
        <f>'2036_DS_AM'!$L$4</f>
        <v>0.81399999999999995</v>
      </c>
      <c r="D110" s="4">
        <f>'2036_DS_AM'!$P$4</f>
        <v>5.5</v>
      </c>
      <c r="E110" s="4">
        <f>'2036_DS_AM'!$R$4</f>
        <v>11.6</v>
      </c>
    </row>
    <row r="111" spans="1:5" ht="15.75" thickBot="1" x14ac:dyDescent="0.3">
      <c r="A111" s="39"/>
      <c r="B111" s="4" t="str">
        <f t="shared" ref="B111:B136" si="2">B84</f>
        <v>Stoneham Lane Ahead</v>
      </c>
      <c r="C111" s="34">
        <f>VALUE(LEFT('2036_DS_AM'!$L$5,4))/100</f>
        <v>0.80400000000000005</v>
      </c>
      <c r="D111" s="35">
        <f>VALUE(LEFT('2036_DS_AM'!$P$5,4))</f>
        <v>6.4</v>
      </c>
      <c r="E111" s="35">
        <f>VALUE(LEFT('2036_DS_AM'!$R$5,4))</f>
        <v>9.6</v>
      </c>
    </row>
    <row r="112" spans="1:5" ht="15.75" thickBot="1" x14ac:dyDescent="0.3">
      <c r="A112" s="39"/>
      <c r="B112" s="4" t="str">
        <f t="shared" si="2"/>
        <v>A335 (N) Left</v>
      </c>
      <c r="C112" s="33">
        <f>'2036_DS_AM'!$L$6</f>
        <v>0.25600000000000001</v>
      </c>
      <c r="D112" s="4">
        <f>'2036_DS_AM'!$P$6</f>
        <v>0.2</v>
      </c>
      <c r="E112" s="4">
        <f>'2036_DS_AM'!$R$6</f>
        <v>0.2</v>
      </c>
    </row>
    <row r="113" spans="1:5" ht="15.75" thickBot="1" x14ac:dyDescent="0.3">
      <c r="A113" s="39"/>
      <c r="B113" s="4" t="str">
        <f t="shared" si="2"/>
        <v>A335 (N) Ahead</v>
      </c>
      <c r="C113" s="33">
        <f>'2036_DS_AM'!$L$7</f>
        <v>0.64400000000000002</v>
      </c>
      <c r="D113" s="4">
        <f>'2036_DS_AM'!$P$7</f>
        <v>3.7</v>
      </c>
      <c r="E113" s="4">
        <f>'2036_DS_AM'!$R$7</f>
        <v>8.6</v>
      </c>
    </row>
    <row r="114" spans="1:5" ht="15.75" thickBot="1" x14ac:dyDescent="0.3">
      <c r="A114" s="39"/>
      <c r="B114" s="4" t="str">
        <f t="shared" si="2"/>
        <v>A335 (N) Ahead</v>
      </c>
      <c r="C114" s="33">
        <f>'2036_DS_AM'!$L$8</f>
        <v>0.64400000000000002</v>
      </c>
      <c r="D114" s="4">
        <f>'2036_DS_AM'!$P$8</f>
        <v>3.7</v>
      </c>
      <c r="E114" s="4">
        <f>'2036_DS_AM'!$R$8</f>
        <v>8.6999999999999993</v>
      </c>
    </row>
    <row r="115" spans="1:5" ht="15.75" thickBot="1" x14ac:dyDescent="0.3">
      <c r="A115" s="39"/>
      <c r="B115" s="4" t="str">
        <f t="shared" si="2"/>
        <v>M27 (E) Off slip Left</v>
      </c>
      <c r="C115" s="33">
        <f>'2036_DS_AM'!$L$9</f>
        <v>0.43</v>
      </c>
      <c r="D115" s="4">
        <f>'2036_DS_AM'!$P$9</f>
        <v>0.4</v>
      </c>
      <c r="E115" s="4">
        <f>'2036_DS_AM'!$R$9</f>
        <v>0.4</v>
      </c>
    </row>
    <row r="116" spans="1:5" ht="15.75" thickBot="1" x14ac:dyDescent="0.3">
      <c r="A116" s="39"/>
      <c r="B116" s="4" t="str">
        <f t="shared" si="2"/>
        <v>M27 (E) Off slip Ahead</v>
      </c>
      <c r="C116" s="34">
        <f>VALUE(LEFT('2036_DS_AM'!$L$10,4))/100</f>
        <v>0.873</v>
      </c>
      <c r="D116" s="35">
        <f>VALUE(LEFT('2036_DS_AM'!$P$10,4))</f>
        <v>7.5</v>
      </c>
      <c r="E116" s="35">
        <f>VALUE(LEFT('2036_DS_AM'!$R$10,4))</f>
        <v>10.6</v>
      </c>
    </row>
    <row r="117" spans="1:5" ht="15.75" thickBot="1" x14ac:dyDescent="0.3">
      <c r="A117" s="39"/>
      <c r="B117" s="4" t="str">
        <f t="shared" si="2"/>
        <v>A335 Stoneham Way (S) Ahead Left</v>
      </c>
      <c r="C117" s="33">
        <f>'2036_DS_AM'!$L$11</f>
        <v>0.85799999999999998</v>
      </c>
      <c r="D117" s="4">
        <f>'2036_DS_AM'!$P$11</f>
        <v>3</v>
      </c>
      <c r="E117" s="4">
        <f>'2036_DS_AM'!$R$11</f>
        <v>6.9</v>
      </c>
    </row>
    <row r="118" spans="1:5" ht="15.75" thickBot="1" x14ac:dyDescent="0.3">
      <c r="A118" s="39"/>
      <c r="B118" s="4" t="str">
        <f t="shared" si="2"/>
        <v>A335 Stoneham Way (S) Ahead</v>
      </c>
      <c r="C118" s="33">
        <f>'2036_DS_AM'!$L$12</f>
        <v>0.92300000000000004</v>
      </c>
      <c r="D118" s="4">
        <f>'2036_DS_AM'!$P$12</f>
        <v>5.9</v>
      </c>
      <c r="E118" s="4">
        <f>'2036_DS_AM'!$R$12</f>
        <v>19.5</v>
      </c>
    </row>
    <row r="119" spans="1:5" ht="15.75" thickBot="1" x14ac:dyDescent="0.3">
      <c r="A119" s="39"/>
      <c r="B119" s="4" t="str">
        <f t="shared" si="2"/>
        <v>M27 (W) Off slip Ahead Left</v>
      </c>
      <c r="C119" s="33">
        <f>'2036_DS_AM'!$L$13</f>
        <v>0.72899999999999998</v>
      </c>
      <c r="D119" s="4">
        <f>'2036_DS_AM'!$P$13</f>
        <v>4.0999999999999996</v>
      </c>
      <c r="E119" s="4">
        <f>'2036_DS_AM'!$R$13</f>
        <v>8.5</v>
      </c>
    </row>
    <row r="120" spans="1:5" ht="15.75" thickBot="1" x14ac:dyDescent="0.3">
      <c r="A120" s="39"/>
      <c r="B120" s="4" t="str">
        <f t="shared" si="2"/>
        <v>M27 (W) Off slip Ahead</v>
      </c>
      <c r="C120" s="33">
        <f>'2036_DS_AM'!$L$14</f>
        <v>0.56100000000000005</v>
      </c>
      <c r="D120" s="4">
        <f>'2036_DS_AM'!$P$14</f>
        <v>2.7</v>
      </c>
      <c r="E120" s="4">
        <f>'2036_DS_AM'!$R$14</f>
        <v>5.8</v>
      </c>
    </row>
    <row r="121" spans="1:5" ht="15.75" thickBot="1" x14ac:dyDescent="0.3">
      <c r="A121" s="39"/>
      <c r="B121" s="4" t="str">
        <f t="shared" si="2"/>
        <v>M27 (W) Off slip Ahead</v>
      </c>
      <c r="C121" s="33">
        <f>'2036_DS_AM'!$L$15</f>
        <v>0.77900000000000003</v>
      </c>
      <c r="D121" s="4">
        <f>'2036_DS_AM'!$P$15</f>
        <v>4.5999999999999996</v>
      </c>
      <c r="E121" s="4">
        <f>'2036_DS_AM'!$R$15</f>
        <v>8.9</v>
      </c>
    </row>
    <row r="122" spans="1:5" ht="15.75" thickBot="1" x14ac:dyDescent="0.3">
      <c r="A122" s="39"/>
      <c r="B122" s="4" t="str">
        <f t="shared" si="2"/>
        <v>NW Circulatory Ahead</v>
      </c>
      <c r="C122" s="33">
        <f>'2036_DS_AM'!$L$16</f>
        <v>0.81699999999999995</v>
      </c>
      <c r="D122" s="4">
        <f>'2036_DS_AM'!$P$16</f>
        <v>4.9000000000000004</v>
      </c>
      <c r="E122" s="4">
        <f>'2036_DS_AM'!$R$16</f>
        <v>12.9</v>
      </c>
    </row>
    <row r="123" spans="1:5" ht="15.75" thickBot="1" x14ac:dyDescent="0.3">
      <c r="A123" s="39"/>
      <c r="B123" s="4" t="str">
        <f t="shared" si="2"/>
        <v>NW Circulatory Right Ahead</v>
      </c>
      <c r="C123" s="33">
        <f>'2036_DS_AM'!$L$17</f>
        <v>0.71699999999999997</v>
      </c>
      <c r="D123" s="4">
        <f>'2036_DS_AM'!$P$17</f>
        <v>3.6</v>
      </c>
      <c r="E123" s="4">
        <f>'2036_DS_AM'!$R$17</f>
        <v>12</v>
      </c>
    </row>
    <row r="124" spans="1:5" ht="15.75" thickBot="1" x14ac:dyDescent="0.3">
      <c r="A124" s="39"/>
      <c r="B124" s="4" t="str">
        <f t="shared" si="2"/>
        <v>NW Circulatory Right</v>
      </c>
      <c r="C124" s="33">
        <f>'2036_DS_AM'!$L$18</f>
        <v>0.53100000000000003</v>
      </c>
      <c r="D124" s="4">
        <f>'2036_DS_AM'!$P$18</f>
        <v>1.4</v>
      </c>
      <c r="E124" s="4">
        <f>'2036_DS_AM'!$R$18</f>
        <v>6.3</v>
      </c>
    </row>
    <row r="125" spans="1:5" ht="15.75" thickBot="1" x14ac:dyDescent="0.3">
      <c r="A125" s="39"/>
      <c r="B125" s="4" t="str">
        <f t="shared" si="2"/>
        <v>NE Circulatory Ahead</v>
      </c>
      <c r="C125" s="33">
        <f>'2036_DS_AM'!$L$19</f>
        <v>0.47299999999999998</v>
      </c>
      <c r="D125" s="4">
        <f>'2036_DS_AM'!$P$19</f>
        <v>2.1</v>
      </c>
      <c r="E125" s="4">
        <f>'2036_DS_AM'!$R$19</f>
        <v>9.6</v>
      </c>
    </row>
    <row r="126" spans="1:5" ht="15.75" thickBot="1" x14ac:dyDescent="0.3">
      <c r="A126" s="39"/>
      <c r="B126" s="4" t="str">
        <f t="shared" si="2"/>
        <v>NE Circulatory Ahead Ahead2</v>
      </c>
      <c r="C126" s="33">
        <f>'2036_DS_AM'!$L$20</f>
        <v>0.752</v>
      </c>
      <c r="D126" s="4">
        <f>'2036_DS_AM'!$P$20</f>
        <v>2.8</v>
      </c>
      <c r="E126" s="4">
        <f>'2036_DS_AM'!$R$20</f>
        <v>10.6</v>
      </c>
    </row>
    <row r="127" spans="1:5" ht="15.75" thickBot="1" x14ac:dyDescent="0.3">
      <c r="A127" s="39"/>
      <c r="B127" s="4" t="str">
        <f t="shared" si="2"/>
        <v>NE Circulatory Ahead</v>
      </c>
      <c r="C127" s="33">
        <f>'2036_DS_AM'!$L$21</f>
        <v>0.33900000000000002</v>
      </c>
      <c r="D127" s="4">
        <f>'2036_DS_AM'!$P$21</f>
        <v>0.7</v>
      </c>
      <c r="E127" s="4">
        <f>'2036_DS_AM'!$R$21</f>
        <v>6.5</v>
      </c>
    </row>
    <row r="128" spans="1:5" ht="15.75" thickBot="1" x14ac:dyDescent="0.3">
      <c r="A128" s="39"/>
      <c r="B128" s="4" t="str">
        <f t="shared" si="2"/>
        <v>Eastern Circulatory Ahead</v>
      </c>
      <c r="C128" s="33">
        <f>'2036_DS_AM'!$L$22</f>
        <v>0.84299999999999997</v>
      </c>
      <c r="D128" s="4">
        <f>'2036_DS_AM'!$P$22</f>
        <v>4.5</v>
      </c>
      <c r="E128" s="4">
        <f>'2036_DS_AM'!$R$22</f>
        <v>8.1</v>
      </c>
    </row>
    <row r="129" spans="1:5" ht="15.75" thickBot="1" x14ac:dyDescent="0.3">
      <c r="A129" s="39"/>
      <c r="B129" s="4" t="str">
        <f t="shared" si="2"/>
        <v>Eastern Circulatory Right Ahead</v>
      </c>
      <c r="C129" s="33">
        <f>'2036_DS_AM'!$L$23</f>
        <v>0.85599999999999998</v>
      </c>
      <c r="D129" s="4">
        <f>'2036_DS_AM'!$P$23</f>
        <v>5.3</v>
      </c>
      <c r="E129" s="4">
        <f>'2036_DS_AM'!$R$23</f>
        <v>11.1</v>
      </c>
    </row>
    <row r="130" spans="1:5" ht="15.75" thickBot="1" x14ac:dyDescent="0.3">
      <c r="A130" s="39"/>
      <c r="B130" s="4" t="str">
        <f t="shared" si="2"/>
        <v>Eastern Circulatory Right</v>
      </c>
      <c r="C130" s="33">
        <f>'2036_DS_AM'!$L$24</f>
        <v>0.76500000000000001</v>
      </c>
      <c r="D130" s="4">
        <f>'2036_DS_AM'!$P$24</f>
        <v>5</v>
      </c>
      <c r="E130" s="4">
        <f>'2036_DS_AM'!$R$24</f>
        <v>10.199999999999999</v>
      </c>
    </row>
    <row r="131" spans="1:5" ht="15.75" thickBot="1" x14ac:dyDescent="0.3">
      <c r="A131" s="39"/>
      <c r="B131" s="4" t="str">
        <f t="shared" si="2"/>
        <v>Southern Circulatory Ahead</v>
      </c>
      <c r="C131" s="33">
        <f>'2036_DS_AM'!$L$25</f>
        <v>7.4999999999999997E-2</v>
      </c>
      <c r="D131" s="4">
        <f>'2036_DS_AM'!$P$25</f>
        <v>0</v>
      </c>
      <c r="E131" s="4">
        <f>'2036_DS_AM'!$R$25</f>
        <v>0</v>
      </c>
    </row>
    <row r="132" spans="1:5" ht="15.75" thickBot="1" x14ac:dyDescent="0.3">
      <c r="A132" s="39"/>
      <c r="B132" s="4" t="str">
        <f t="shared" si="2"/>
        <v>Southern Circulatory Right Ahead</v>
      </c>
      <c r="C132" s="33">
        <f>'2036_DS_AM'!$L$26</f>
        <v>0.50800000000000001</v>
      </c>
      <c r="D132" s="4">
        <f>'2036_DS_AM'!$P$26</f>
        <v>0.5</v>
      </c>
      <c r="E132" s="4">
        <f>'2036_DS_AM'!$R$26</f>
        <v>0.5</v>
      </c>
    </row>
    <row r="133" spans="1:5" ht="15.75" thickBot="1" x14ac:dyDescent="0.3">
      <c r="A133" s="39"/>
      <c r="B133" s="4" t="str">
        <f t="shared" si="2"/>
        <v>Southern Circulatory Right</v>
      </c>
      <c r="C133" s="33">
        <f>'2036_DS_AM'!$L$27</f>
        <v>0.33900000000000002</v>
      </c>
      <c r="D133" s="4">
        <f>'2036_DS_AM'!$P$27</f>
        <v>0.3</v>
      </c>
      <c r="E133" s="4">
        <f>'2036_DS_AM'!$R$27</f>
        <v>0.8</v>
      </c>
    </row>
    <row r="134" spans="1:5" ht="15.75" thickBot="1" x14ac:dyDescent="0.3">
      <c r="A134" s="39"/>
      <c r="B134" s="4" t="str">
        <f t="shared" si="2"/>
        <v>Western Circulatory Ahead</v>
      </c>
      <c r="C134" s="33">
        <f>'2036_DS_AM'!$L$28</f>
        <v>0.63200000000000001</v>
      </c>
      <c r="D134" s="4">
        <f>'2036_DS_AM'!$P$28</f>
        <v>3.5</v>
      </c>
      <c r="E134" s="4">
        <f>'2036_DS_AM'!$R$28</f>
        <v>14.3</v>
      </c>
    </row>
    <row r="135" spans="1:5" ht="15.75" thickBot="1" x14ac:dyDescent="0.3">
      <c r="A135" s="39"/>
      <c r="B135" s="4" t="str">
        <f t="shared" si="2"/>
        <v>Western Circulatory Right Ahead</v>
      </c>
      <c r="C135" s="33">
        <f>'2036_DS_AM'!$L$29</f>
        <v>0.60499999999999998</v>
      </c>
      <c r="D135" s="4">
        <f>'2036_DS_AM'!$P$29</f>
        <v>2.9</v>
      </c>
      <c r="E135" s="4">
        <f>'2036_DS_AM'!$R$29</f>
        <v>9.6</v>
      </c>
    </row>
    <row r="136" spans="1:5" ht="15.75" thickBot="1" x14ac:dyDescent="0.3">
      <c r="A136" s="39"/>
      <c r="B136" s="4" t="str">
        <f t="shared" si="2"/>
        <v>Western Circulatory Right</v>
      </c>
      <c r="C136" s="33">
        <f>'2036_DS_AM'!$L$30</f>
        <v>0.63700000000000001</v>
      </c>
      <c r="D136" s="4">
        <f>'2036_DS_AM'!$P$30</f>
        <v>3</v>
      </c>
      <c r="E136" s="4">
        <f>'2036_DS_AM'!$R$30</f>
        <v>11.3</v>
      </c>
    </row>
  </sheetData>
  <mergeCells count="5">
    <mergeCell ref="A2:A28"/>
    <mergeCell ref="A29:A55"/>
    <mergeCell ref="A56:A82"/>
    <mergeCell ref="A83:A109"/>
    <mergeCell ref="A110:A136"/>
  </mergeCells>
  <conditionalFormatting sqref="C2:C136">
    <cfRule type="cellIs" dxfId="0" priority="1" operator="greaterThan">
      <formula>0.9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6218-E161-429E-BEE4-9FC9CFB3E930}">
  <dimension ref="A1:E136"/>
  <sheetViews>
    <sheetView tabSelected="1" topLeftCell="A79" workbookViewId="0">
      <selection activeCell="C129" sqref="C129"/>
    </sheetView>
  </sheetViews>
  <sheetFormatPr defaultRowHeight="15" x14ac:dyDescent="0.25"/>
  <cols>
    <col min="1" max="1" width="33.5703125" bestFit="1" customWidth="1"/>
    <col min="2" max="2" width="25.5703125" bestFit="1" customWidth="1"/>
  </cols>
  <sheetData>
    <row r="1" spans="1:5" ht="41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ht="16.5" thickTop="1" thickBot="1" x14ac:dyDescent="0.3">
      <c r="A2" s="38" t="s">
        <v>5</v>
      </c>
      <c r="B2" s="4" t="str">
        <f>Base_PM!B4</f>
        <v>Stoneham Lane Ahead Left</v>
      </c>
      <c r="C2" s="49">
        <f>Base_PM!$L$4</f>
        <v>0.747</v>
      </c>
      <c r="D2" s="4">
        <f>Base_PM!$P$4</f>
        <v>4.5</v>
      </c>
      <c r="E2" s="4">
        <f>Base_PM!$R$4</f>
        <v>10</v>
      </c>
    </row>
    <row r="3" spans="1:5" ht="15.75" thickBot="1" x14ac:dyDescent="0.3">
      <c r="A3" s="39"/>
      <c r="B3" s="4" t="str">
        <f>Base_PM!B5</f>
        <v>Stoneham Lane Ahead</v>
      </c>
      <c r="C3" s="50">
        <f>VALUE(LEFT(Base_PM!$L$5,4))/100</f>
        <v>0.59099999999999997</v>
      </c>
      <c r="D3" s="35">
        <f>VALUE(LEFT(Base_PM!$P$5,4))</f>
        <v>3.7</v>
      </c>
      <c r="E3" s="35">
        <f>VALUE(LEFT(Base_PM!$R$5,4))</f>
        <v>5.6</v>
      </c>
    </row>
    <row r="4" spans="1:5" ht="15.75" thickBot="1" x14ac:dyDescent="0.3">
      <c r="A4" s="39"/>
      <c r="B4" s="4" t="str">
        <f>Base_PM!B6</f>
        <v>A335 (N) Left</v>
      </c>
      <c r="C4" s="49">
        <f>Base_PM!$L$6</f>
        <v>0.307</v>
      </c>
      <c r="D4" s="4">
        <f>Base_PM!$P$6</f>
        <v>0.2</v>
      </c>
      <c r="E4" s="4">
        <f>Base_PM!$R$6</f>
        <v>0.2</v>
      </c>
    </row>
    <row r="5" spans="1:5" ht="15.75" thickBot="1" x14ac:dyDescent="0.3">
      <c r="A5" s="39"/>
      <c r="B5" s="4" t="str">
        <f>Base_PM!B7</f>
        <v>A335 (N) Ahead</v>
      </c>
      <c r="C5" s="49">
        <f>Base_PM!$L$7</f>
        <v>0.82099999999999995</v>
      </c>
      <c r="D5" s="4">
        <f>Base_PM!$P$7</f>
        <v>4.7</v>
      </c>
      <c r="E5" s="4">
        <f>Base_PM!$R$7</f>
        <v>8.3000000000000007</v>
      </c>
    </row>
    <row r="6" spans="1:5" ht="15.75" thickBot="1" x14ac:dyDescent="0.3">
      <c r="A6" s="39"/>
      <c r="B6" s="4" t="str">
        <f>Base_PM!B8</f>
        <v>A335 (N) Ahead</v>
      </c>
      <c r="C6" s="49">
        <f>Base_PM!$L$8</f>
        <v>0.77</v>
      </c>
      <c r="D6" s="4">
        <f>Base_PM!$P$8</f>
        <v>4.0999999999999996</v>
      </c>
      <c r="E6" s="4">
        <f>Base_PM!$R$8</f>
        <v>7.4</v>
      </c>
    </row>
    <row r="7" spans="1:5" ht="15.75" thickBot="1" x14ac:dyDescent="0.3">
      <c r="A7" s="39"/>
      <c r="B7" s="4" t="str">
        <f>Base_PM!B9</f>
        <v>M27 (E) Off slip Left</v>
      </c>
      <c r="C7" s="49">
        <f>Base_PM!$L$9</f>
        <v>0.311</v>
      </c>
      <c r="D7" s="4">
        <f>Base_PM!$P$9</f>
        <v>0.2</v>
      </c>
      <c r="E7" s="4">
        <f>Base_PM!$R$9</f>
        <v>0.2</v>
      </c>
    </row>
    <row r="8" spans="1:5" ht="15.75" thickBot="1" x14ac:dyDescent="0.3">
      <c r="A8" s="39"/>
      <c r="B8" s="4" t="str">
        <f>Base_PM!B10</f>
        <v>M27 (E) Off slip Ahead</v>
      </c>
      <c r="C8" s="50">
        <f>VALUE(LEFT(Base_PM!$L$10,4))/100</f>
        <v>0.56299999999999994</v>
      </c>
      <c r="D8" s="35">
        <f>VALUE(LEFT(Base_PM!$P$10,4))</f>
        <v>3</v>
      </c>
      <c r="E8" s="35">
        <f>VALUE(LEFT(Base_PM!$R$10,4))</f>
        <v>4.2</v>
      </c>
    </row>
    <row r="9" spans="1:5" ht="15.75" thickBot="1" x14ac:dyDescent="0.3">
      <c r="A9" s="39"/>
      <c r="B9" s="4" t="str">
        <f>Base_PM!B11</f>
        <v>A335 Stoneham Way (S) Ahead Left</v>
      </c>
      <c r="C9" s="49">
        <f>Base_PM!$L$11</f>
        <v>0.61499999999999999</v>
      </c>
      <c r="D9" s="4">
        <f>Base_PM!$P$11</f>
        <v>0.8</v>
      </c>
      <c r="E9" s="4">
        <f>Base_PM!$R$11</f>
        <v>1.4</v>
      </c>
    </row>
    <row r="10" spans="1:5" ht="15.75" thickBot="1" x14ac:dyDescent="0.3">
      <c r="A10" s="39"/>
      <c r="B10" s="4" t="str">
        <f>Base_PM!B12</f>
        <v>A335 Stoneham Way (S) Ahead</v>
      </c>
      <c r="C10" s="49">
        <f>Base_PM!$L$12</f>
        <v>0.91400000000000003</v>
      </c>
      <c r="D10" s="4">
        <f>Base_PM!$P$12</f>
        <v>5.4</v>
      </c>
      <c r="E10" s="4">
        <f>Base_PM!$R$12</f>
        <v>21.6</v>
      </c>
    </row>
    <row r="11" spans="1:5" ht="15.75" thickBot="1" x14ac:dyDescent="0.3">
      <c r="A11" s="39"/>
      <c r="B11" s="4" t="str">
        <f>Base_PM!B13</f>
        <v>M27 (W) Off slip Ahead Left</v>
      </c>
      <c r="C11" s="49">
        <f>Base_PM!$L$13</f>
        <v>0.72</v>
      </c>
      <c r="D11" s="4">
        <f>Base_PM!$P$13</f>
        <v>3</v>
      </c>
      <c r="E11" s="4">
        <f>Base_PM!$R$13</f>
        <v>5.3</v>
      </c>
    </row>
    <row r="12" spans="1:5" ht="15.75" thickBot="1" x14ac:dyDescent="0.3">
      <c r="A12" s="39"/>
      <c r="B12" s="4" t="str">
        <f>Base_PM!B14</f>
        <v>M27 (W) Off slip Ahead</v>
      </c>
      <c r="C12" s="49">
        <f>Base_PM!$L$14</f>
        <v>0.69199999999999995</v>
      </c>
      <c r="D12" s="4">
        <f>Base_PM!$P$14</f>
        <v>2.8</v>
      </c>
      <c r="E12" s="4">
        <f>Base_PM!$R$14</f>
        <v>5</v>
      </c>
    </row>
    <row r="13" spans="1:5" ht="15.75" thickBot="1" x14ac:dyDescent="0.3">
      <c r="A13" s="39"/>
      <c r="B13" s="4" t="str">
        <f>Base_PM!B15</f>
        <v>M27 (W) Off slip Ahead</v>
      </c>
      <c r="C13" s="49">
        <f>Base_PM!$L$15</f>
        <v>0.96099999999999997</v>
      </c>
      <c r="D13" s="4">
        <f>Base_PM!$P$15</f>
        <v>8.6</v>
      </c>
      <c r="E13" s="4">
        <f>Base_PM!$R$15</f>
        <v>12</v>
      </c>
    </row>
    <row r="14" spans="1:5" ht="15.75" thickBot="1" x14ac:dyDescent="0.3">
      <c r="A14" s="39"/>
      <c r="B14" s="4" t="str">
        <f>Base_PM!B16</f>
        <v>NW Circulatory Ahead</v>
      </c>
      <c r="C14" s="49">
        <f>Base_PM!$L$16</f>
        <v>0.622</v>
      </c>
      <c r="D14" s="4">
        <f>Base_PM!$P$16</f>
        <v>2.4</v>
      </c>
      <c r="E14" s="4">
        <f>Base_PM!$R$16</f>
        <v>8</v>
      </c>
    </row>
    <row r="15" spans="1:5" ht="15.75" thickBot="1" x14ac:dyDescent="0.3">
      <c r="A15" s="39"/>
      <c r="B15" s="4" t="str">
        <f>Base_PM!B17</f>
        <v>NW Circulatory Right Ahead</v>
      </c>
      <c r="C15" s="49">
        <f>Base_PM!$L$17</f>
        <v>0.60499999999999998</v>
      </c>
      <c r="D15" s="4">
        <f>Base_PM!$P$17</f>
        <v>2.4</v>
      </c>
      <c r="E15" s="4">
        <f>Base_PM!$R$17</f>
        <v>6.7</v>
      </c>
    </row>
    <row r="16" spans="1:5" ht="15.75" thickBot="1" x14ac:dyDescent="0.3">
      <c r="A16" s="39"/>
      <c r="B16" s="4" t="str">
        <f>Base_PM!B18</f>
        <v>NW Circulatory Right</v>
      </c>
      <c r="C16" s="49">
        <f>Base_PM!$L$18</f>
        <v>0.49099999999999999</v>
      </c>
      <c r="D16" s="4">
        <f>Base_PM!$P$18</f>
        <v>1.3</v>
      </c>
      <c r="E16" s="4">
        <f>Base_PM!$R$18</f>
        <v>3.6</v>
      </c>
    </row>
    <row r="17" spans="1:5" ht="15.75" thickBot="1" x14ac:dyDescent="0.3">
      <c r="A17" s="39"/>
      <c r="B17" s="4" t="str">
        <f>Base_PM!B19</f>
        <v>NE Circulatory Ahead</v>
      </c>
      <c r="C17" s="49">
        <f>Base_PM!$L$19</f>
        <v>0.58299999999999996</v>
      </c>
      <c r="D17" s="4">
        <f>Base_PM!$P$19</f>
        <v>2.5</v>
      </c>
      <c r="E17" s="4">
        <f>Base_PM!$R$19</f>
        <v>11.5</v>
      </c>
    </row>
    <row r="18" spans="1:5" ht="15.75" thickBot="1" x14ac:dyDescent="0.3">
      <c r="A18" s="39"/>
      <c r="B18" s="4" t="str">
        <f>Base_PM!B20</f>
        <v>NE Circulatory Ahead Ahead2</v>
      </c>
      <c r="C18" s="49">
        <f>Base_PM!$L$20</f>
        <v>0.505</v>
      </c>
      <c r="D18" s="4">
        <f>Base_PM!$P$20</f>
        <v>1.2</v>
      </c>
      <c r="E18" s="4">
        <f>Base_PM!$R$20</f>
        <v>3</v>
      </c>
    </row>
    <row r="19" spans="1:5" ht="15.75" thickBot="1" x14ac:dyDescent="0.3">
      <c r="A19" s="39"/>
      <c r="B19" s="4" t="str">
        <f>Base_PM!B21</f>
        <v>NE Circulatory Ahead</v>
      </c>
      <c r="C19" s="49">
        <f>Base_PM!$L$21</f>
        <v>0.219</v>
      </c>
      <c r="D19" s="4">
        <f>Base_PM!$P$21</f>
        <v>0.4</v>
      </c>
      <c r="E19" s="4">
        <f>Base_PM!$R$21</f>
        <v>5.3</v>
      </c>
    </row>
    <row r="20" spans="1:5" ht="15.75" thickBot="1" x14ac:dyDescent="0.3">
      <c r="A20" s="39"/>
      <c r="B20" s="4" t="str">
        <f>Base_PM!B22</f>
        <v>Eastern Circulatory Ahead</v>
      </c>
      <c r="C20" s="49">
        <f>Base_PM!$L$22</f>
        <v>0.59199999999999997</v>
      </c>
      <c r="D20" s="4">
        <f>Base_PM!$P$22</f>
        <v>1.7</v>
      </c>
      <c r="E20" s="4">
        <f>Base_PM!$R$22</f>
        <v>4.8</v>
      </c>
    </row>
    <row r="21" spans="1:5" ht="15.75" thickBot="1" x14ac:dyDescent="0.3">
      <c r="A21" s="39"/>
      <c r="B21" s="4" t="str">
        <f>Base_PM!B23</f>
        <v>Eastern Circulatory Right Ahead</v>
      </c>
      <c r="C21" s="49">
        <f>Base_PM!$L$23</f>
        <v>0.60699999999999998</v>
      </c>
      <c r="D21" s="4">
        <f>Base_PM!$P$23</f>
        <v>1.8</v>
      </c>
      <c r="E21" s="4">
        <f>Base_PM!$R$23</f>
        <v>8.3000000000000007</v>
      </c>
    </row>
    <row r="22" spans="1:5" ht="15.75" thickBot="1" x14ac:dyDescent="0.3">
      <c r="A22" s="39"/>
      <c r="B22" s="4" t="str">
        <f>Base_PM!B24</f>
        <v>Eastern Circulatory Right</v>
      </c>
      <c r="C22" s="49">
        <f>Base_PM!$L$24</f>
        <v>0.38400000000000001</v>
      </c>
      <c r="D22" s="4">
        <f>Base_PM!$P$24</f>
        <v>1.6</v>
      </c>
      <c r="E22" s="4">
        <f>Base_PM!$R$24</f>
        <v>6.4</v>
      </c>
    </row>
    <row r="23" spans="1:5" ht="15.75" thickBot="1" x14ac:dyDescent="0.3">
      <c r="A23" s="39"/>
      <c r="B23" s="4" t="str">
        <f>Base_PM!B25</f>
        <v>Southern Circulatory Ahead</v>
      </c>
      <c r="C23" s="49">
        <f>Base_PM!$L$25</f>
        <v>6.9000000000000006E-2</v>
      </c>
      <c r="D23" s="4">
        <f>Base_PM!$P$25</f>
        <v>0</v>
      </c>
      <c r="E23" s="4">
        <f>Base_PM!$R$25</f>
        <v>0</v>
      </c>
    </row>
    <row r="24" spans="1:5" ht="15.75" thickBot="1" x14ac:dyDescent="0.3">
      <c r="A24" s="39"/>
      <c r="B24" s="4" t="str">
        <f>Base_PM!B26</f>
        <v>Southern Circulatory Right Ahead</v>
      </c>
      <c r="C24" s="49">
        <f>Base_PM!$L$26</f>
        <v>0.312</v>
      </c>
      <c r="D24" s="4">
        <f>Base_PM!$P$26</f>
        <v>0.2</v>
      </c>
      <c r="E24" s="4">
        <f>Base_PM!$R$26</f>
        <v>0.2</v>
      </c>
    </row>
    <row r="25" spans="1:5" ht="15.75" thickBot="1" x14ac:dyDescent="0.3">
      <c r="A25" s="39"/>
      <c r="B25" s="4" t="str">
        <f>Base_PM!B27</f>
        <v>Southern Circulatory Right</v>
      </c>
      <c r="C25" s="49">
        <f>Base_PM!$L$27</f>
        <v>0.17899999999999999</v>
      </c>
      <c r="D25" s="4">
        <f>Base_PM!$P$27</f>
        <v>0.1</v>
      </c>
      <c r="E25" s="4">
        <f>Base_PM!$R$27</f>
        <v>0.1</v>
      </c>
    </row>
    <row r="26" spans="1:5" ht="15.75" thickBot="1" x14ac:dyDescent="0.3">
      <c r="A26" s="39"/>
      <c r="B26" s="4" t="str">
        <f>Base_PM!B28</f>
        <v>Western Circulatory Ahead</v>
      </c>
      <c r="C26" s="49">
        <f>Base_PM!$L$28</f>
        <v>0.371</v>
      </c>
      <c r="D26" s="4">
        <f>Base_PM!$P$28</f>
        <v>1.5</v>
      </c>
      <c r="E26" s="4">
        <f>Base_PM!$R$28</f>
        <v>5.6</v>
      </c>
    </row>
    <row r="27" spans="1:5" ht="15.75" thickBot="1" x14ac:dyDescent="0.3">
      <c r="A27" s="39"/>
      <c r="B27" s="4" t="str">
        <f>Base_PM!B29</f>
        <v>Western Circulatory Right Ahead</v>
      </c>
      <c r="C27" s="49">
        <f>Base_PM!$L$29</f>
        <v>0.42599999999999999</v>
      </c>
      <c r="D27" s="4">
        <f>Base_PM!$P$29</f>
        <v>1.5</v>
      </c>
      <c r="E27" s="4">
        <f>Base_PM!$R$29</f>
        <v>5.5</v>
      </c>
    </row>
    <row r="28" spans="1:5" ht="15.75" thickBot="1" x14ac:dyDescent="0.3">
      <c r="A28" s="39"/>
      <c r="B28" s="4" t="str">
        <f>Base_PM!B30</f>
        <v>Western Circulatory Right</v>
      </c>
      <c r="C28" s="49">
        <f>Base_PM!$L$30</f>
        <v>0.53400000000000003</v>
      </c>
      <c r="D28" s="4">
        <f>Base_PM!$P$30</f>
        <v>1.5</v>
      </c>
      <c r="E28" s="4">
        <f>Base_PM!$R$30</f>
        <v>7.5</v>
      </c>
    </row>
    <row r="29" spans="1:5" ht="16.5" thickTop="1" thickBot="1" x14ac:dyDescent="0.3">
      <c r="A29" s="38" t="s">
        <v>6</v>
      </c>
      <c r="B29" s="4" t="str">
        <f>B2</f>
        <v>Stoneham Lane Ahead Left</v>
      </c>
      <c r="C29" s="33">
        <f>'2028_DM_PM'!$L$4</f>
        <v>0.79300000000000004</v>
      </c>
      <c r="D29" s="4">
        <f>'2028_DM_PM'!$P$4</f>
        <v>5.0999999999999996</v>
      </c>
      <c r="E29" s="4">
        <f>'2028_DM_PM'!$R$4</f>
        <v>10.8</v>
      </c>
    </row>
    <row r="30" spans="1:5" ht="15.75" thickBot="1" x14ac:dyDescent="0.3">
      <c r="A30" s="39"/>
      <c r="B30" s="4" t="str">
        <f t="shared" ref="B30:B93" si="0">B3</f>
        <v>Stoneham Lane Ahead</v>
      </c>
      <c r="C30" s="34">
        <f>VALUE(LEFT('2028_DM_PM'!$L$5,4))/100</f>
        <v>0.621</v>
      </c>
      <c r="D30" s="35">
        <f>VALUE(LEFT('2028_DM_PM'!$P$5,4))</f>
        <v>4</v>
      </c>
      <c r="E30" s="35">
        <f>VALUE(LEFT('2028_DM_PM'!$R$5,4))</f>
        <v>5.8</v>
      </c>
    </row>
    <row r="31" spans="1:5" ht="15.75" thickBot="1" x14ac:dyDescent="0.3">
      <c r="A31" s="39"/>
      <c r="B31" s="4" t="str">
        <f t="shared" si="0"/>
        <v>A335 (N) Left</v>
      </c>
      <c r="C31" s="33">
        <f>'2028_DM_PM'!$L$6</f>
        <v>0.32</v>
      </c>
      <c r="D31" s="4">
        <f>'2028_DM_PM'!$P$6</f>
        <v>0.2</v>
      </c>
      <c r="E31" s="4">
        <f>'2028_DM_PM'!$R$6</f>
        <v>0.2</v>
      </c>
    </row>
    <row r="32" spans="1:5" ht="15.75" thickBot="1" x14ac:dyDescent="0.3">
      <c r="A32" s="39"/>
      <c r="B32" s="4" t="str">
        <f t="shared" si="0"/>
        <v>A335 (N) Ahead</v>
      </c>
      <c r="C32" s="33">
        <f>'2028_DM_PM'!$L$7</f>
        <v>0.59099999999999997</v>
      </c>
      <c r="D32" s="4">
        <f>'2028_DM_PM'!$P$7</f>
        <v>3</v>
      </c>
      <c r="E32" s="4">
        <f>'2028_DM_PM'!$R$7</f>
        <v>6.6</v>
      </c>
    </row>
    <row r="33" spans="1:5" ht="15.75" thickBot="1" x14ac:dyDescent="0.3">
      <c r="A33" s="39"/>
      <c r="B33" s="4" t="str">
        <f t="shared" si="0"/>
        <v>A335 (N) Ahead</v>
      </c>
      <c r="C33" s="33">
        <f>'2028_DM_PM'!$L$8</f>
        <v>0.57099999999999995</v>
      </c>
      <c r="D33" s="4">
        <f>'2028_DM_PM'!$P$8</f>
        <v>2.9</v>
      </c>
      <c r="E33" s="4">
        <f>'2028_DM_PM'!$R$8</f>
        <v>6.5</v>
      </c>
    </row>
    <row r="34" spans="1:5" ht="15.75" thickBot="1" x14ac:dyDescent="0.3">
      <c r="A34" s="39"/>
      <c r="B34" s="4" t="str">
        <f t="shared" si="0"/>
        <v>M27 (E) Off slip Left</v>
      </c>
      <c r="C34" s="33">
        <f>'2028_DM_PM'!$L$9</f>
        <v>0.314</v>
      </c>
      <c r="D34" s="4">
        <f>'2028_DM_PM'!$P$9</f>
        <v>0.2</v>
      </c>
      <c r="E34" s="4">
        <f>'2028_DM_PM'!$R$9</f>
        <v>0.2</v>
      </c>
    </row>
    <row r="35" spans="1:5" ht="15.75" thickBot="1" x14ac:dyDescent="0.3">
      <c r="A35" s="39"/>
      <c r="B35" s="4" t="str">
        <f t="shared" si="0"/>
        <v>M27 (E) Off slip Ahead</v>
      </c>
      <c r="C35" s="34">
        <f>VALUE(LEFT('2028_DM_PM'!$L$10,4))/100</f>
        <v>0.47100000000000003</v>
      </c>
      <c r="D35" s="35">
        <f>VALUE(LEFT('2028_DM_PM'!$P$10,4))</f>
        <v>2.2000000000000002</v>
      </c>
      <c r="E35" s="35">
        <f>VALUE(LEFT('2028_DM_PM'!$R$10,4))</f>
        <v>3.6</v>
      </c>
    </row>
    <row r="36" spans="1:5" ht="15.75" thickBot="1" x14ac:dyDescent="0.3">
      <c r="A36" s="39"/>
      <c r="B36" s="4" t="str">
        <f t="shared" si="0"/>
        <v>A335 Stoneham Way (S) Ahead Left</v>
      </c>
      <c r="C36" s="33">
        <f>'2028_DM_PM'!$L$11</f>
        <v>0.62</v>
      </c>
      <c r="D36" s="4">
        <f>'2028_DM_PM'!$P$11</f>
        <v>0.8</v>
      </c>
      <c r="E36" s="4">
        <f>'2028_DM_PM'!$R$11</f>
        <v>1.6</v>
      </c>
    </row>
    <row r="37" spans="1:5" ht="15.75" thickBot="1" x14ac:dyDescent="0.3">
      <c r="A37" s="39"/>
      <c r="B37" s="4" t="str">
        <f t="shared" si="0"/>
        <v>A335 Stoneham Way (S) Ahead</v>
      </c>
      <c r="C37" s="33">
        <f>'2028_DM_PM'!$L$12</f>
        <v>0.94199999999999995</v>
      </c>
      <c r="D37" s="4">
        <f>'2028_DM_PM'!$P$12</f>
        <v>7</v>
      </c>
      <c r="E37" s="4">
        <f>'2028_DM_PM'!$R$12</f>
        <v>14.5</v>
      </c>
    </row>
    <row r="38" spans="1:5" ht="15.75" thickBot="1" x14ac:dyDescent="0.3">
      <c r="A38" s="39"/>
      <c r="B38" s="4" t="str">
        <f t="shared" si="0"/>
        <v>M27 (W) Off slip Ahead Left</v>
      </c>
      <c r="C38" s="33">
        <f>'2028_DM_PM'!$L$13</f>
        <v>0.47399999999999998</v>
      </c>
      <c r="D38" s="4">
        <f>'2028_DM_PM'!$P$13</f>
        <v>2</v>
      </c>
      <c r="E38" s="4">
        <f>'2028_DM_PM'!$R$13</f>
        <v>4.4000000000000004</v>
      </c>
    </row>
    <row r="39" spans="1:5" ht="15.75" thickBot="1" x14ac:dyDescent="0.3">
      <c r="A39" s="39"/>
      <c r="B39" s="4" t="str">
        <f t="shared" si="0"/>
        <v>M27 (W) Off slip Ahead</v>
      </c>
      <c r="C39" s="33">
        <f>'2028_DM_PM'!$L$14</f>
        <v>0.46300000000000002</v>
      </c>
      <c r="D39" s="4">
        <f>'2028_DM_PM'!$P$14</f>
        <v>2</v>
      </c>
      <c r="E39" s="4">
        <f>'2028_DM_PM'!$R$14</f>
        <v>4.2</v>
      </c>
    </row>
    <row r="40" spans="1:5" ht="15.75" thickBot="1" x14ac:dyDescent="0.3">
      <c r="A40" s="39"/>
      <c r="B40" s="4" t="str">
        <f t="shared" si="0"/>
        <v>M27 (W) Off slip Ahead</v>
      </c>
      <c r="C40" s="33">
        <f>'2028_DM_PM'!$L$15</f>
        <v>0.629</v>
      </c>
      <c r="D40" s="4">
        <f>'2028_DM_PM'!$P$15</f>
        <v>3.1</v>
      </c>
      <c r="E40" s="4">
        <f>'2028_DM_PM'!$R$15</f>
        <v>6.4</v>
      </c>
    </row>
    <row r="41" spans="1:5" ht="15.75" thickBot="1" x14ac:dyDescent="0.3">
      <c r="A41" s="39"/>
      <c r="B41" s="4" t="str">
        <f t="shared" si="0"/>
        <v>NW Circulatory Ahead</v>
      </c>
      <c r="C41" s="33">
        <f>'2028_DM_PM'!$L$16</f>
        <v>0.627</v>
      </c>
      <c r="D41" s="4">
        <f>'2028_DM_PM'!$P$16</f>
        <v>2.2000000000000002</v>
      </c>
      <c r="E41" s="4">
        <f>'2028_DM_PM'!$R$16</f>
        <v>7.1</v>
      </c>
    </row>
    <row r="42" spans="1:5" ht="15.75" thickBot="1" x14ac:dyDescent="0.3">
      <c r="A42" s="39"/>
      <c r="B42" s="4" t="str">
        <f t="shared" si="0"/>
        <v>NW Circulatory Right Ahead</v>
      </c>
      <c r="C42" s="33">
        <f>'2028_DM_PM'!$L$17</f>
        <v>0.60699999999999998</v>
      </c>
      <c r="D42" s="4">
        <f>'2028_DM_PM'!$P$17</f>
        <v>2.4</v>
      </c>
      <c r="E42" s="4">
        <f>'2028_DM_PM'!$R$17</f>
        <v>9.1</v>
      </c>
    </row>
    <row r="43" spans="1:5" ht="15.75" thickBot="1" x14ac:dyDescent="0.3">
      <c r="A43" s="39"/>
      <c r="B43" s="4" t="str">
        <f t="shared" si="0"/>
        <v>NW Circulatory Right</v>
      </c>
      <c r="C43" s="33">
        <f>'2028_DM_PM'!$L$18</f>
        <v>0.495</v>
      </c>
      <c r="D43" s="4">
        <f>'2028_DM_PM'!$P$18</f>
        <v>1.3</v>
      </c>
      <c r="E43" s="4">
        <f>'2028_DM_PM'!$R$18</f>
        <v>3.5</v>
      </c>
    </row>
    <row r="44" spans="1:5" ht="15.75" thickBot="1" x14ac:dyDescent="0.3">
      <c r="A44" s="39"/>
      <c r="B44" s="4" t="str">
        <f t="shared" si="0"/>
        <v>NE Circulatory Ahead</v>
      </c>
      <c r="C44" s="33">
        <f>'2028_DM_PM'!$L$19</f>
        <v>0.65400000000000003</v>
      </c>
      <c r="D44" s="4">
        <f>'2028_DM_PM'!$P$19</f>
        <v>2.1</v>
      </c>
      <c r="E44" s="4">
        <f>'2028_DM_PM'!$R$19</f>
        <v>11</v>
      </c>
    </row>
    <row r="45" spans="1:5" ht="15.75" thickBot="1" x14ac:dyDescent="0.3">
      <c r="A45" s="39"/>
      <c r="B45" s="4" t="str">
        <f t="shared" si="0"/>
        <v>NE Circulatory Ahead Ahead2</v>
      </c>
      <c r="C45" s="33">
        <f>'2028_DM_PM'!$L$20</f>
        <v>0.58699999999999997</v>
      </c>
      <c r="D45" s="4">
        <f>'2028_DM_PM'!$P$20</f>
        <v>3.1</v>
      </c>
      <c r="E45" s="4">
        <f>'2028_DM_PM'!$R$20</f>
        <v>8.3000000000000007</v>
      </c>
    </row>
    <row r="46" spans="1:5" ht="15.75" thickBot="1" x14ac:dyDescent="0.3">
      <c r="A46" s="39"/>
      <c r="B46" s="4" t="str">
        <f t="shared" si="0"/>
        <v>NE Circulatory Ahead</v>
      </c>
      <c r="C46" s="33">
        <f>'2028_DM_PM'!$L$21</f>
        <v>0.25</v>
      </c>
      <c r="D46" s="4">
        <f>'2028_DM_PM'!$P$21</f>
        <v>0.4</v>
      </c>
      <c r="E46" s="4">
        <f>'2028_DM_PM'!$R$21</f>
        <v>0.8</v>
      </c>
    </row>
    <row r="47" spans="1:5" ht="15.75" thickBot="1" x14ac:dyDescent="0.3">
      <c r="A47" s="39"/>
      <c r="B47" s="4" t="str">
        <f t="shared" si="0"/>
        <v>Eastern Circulatory Ahead</v>
      </c>
      <c r="C47" s="33">
        <f>'2028_DM_PM'!$L$22</f>
        <v>0.873</v>
      </c>
      <c r="D47" s="4">
        <f>'2028_DM_PM'!$P$22</f>
        <v>4.4000000000000004</v>
      </c>
      <c r="E47" s="4">
        <f>'2028_DM_PM'!$R$22</f>
        <v>8</v>
      </c>
    </row>
    <row r="48" spans="1:5" ht="15.75" thickBot="1" x14ac:dyDescent="0.3">
      <c r="A48" s="39"/>
      <c r="B48" s="4" t="str">
        <f t="shared" si="0"/>
        <v>Eastern Circulatory Right Ahead</v>
      </c>
      <c r="C48" s="33">
        <f>'2028_DM_PM'!$L$23</f>
        <v>0.90500000000000003</v>
      </c>
      <c r="D48" s="4">
        <f>'2028_DM_PM'!$P$23</f>
        <v>5.8</v>
      </c>
      <c r="E48" s="4">
        <f>'2028_DM_PM'!$R$23</f>
        <v>10.7</v>
      </c>
    </row>
    <row r="49" spans="1:5" ht="15.75" thickBot="1" x14ac:dyDescent="0.3">
      <c r="A49" s="39"/>
      <c r="B49" s="4" t="str">
        <f t="shared" si="0"/>
        <v>Eastern Circulatory Right</v>
      </c>
      <c r="C49" s="33">
        <f>'2028_DM_PM'!$L$24</f>
        <v>0.6</v>
      </c>
      <c r="D49" s="4">
        <f>'2028_DM_PM'!$P$24</f>
        <v>1.5</v>
      </c>
      <c r="E49" s="4">
        <f>'2028_DM_PM'!$R$24</f>
        <v>2.9</v>
      </c>
    </row>
    <row r="50" spans="1:5" ht="15.75" thickBot="1" x14ac:dyDescent="0.3">
      <c r="A50" s="39"/>
      <c r="B50" s="4" t="str">
        <f t="shared" si="0"/>
        <v>Southern Circulatory Ahead</v>
      </c>
      <c r="C50" s="33">
        <f>'2028_DM_PM'!$L$25</f>
        <v>7.5999999999999998E-2</v>
      </c>
      <c r="D50" s="4">
        <f>'2028_DM_PM'!$P$25</f>
        <v>0</v>
      </c>
      <c r="E50" s="4">
        <f>'2028_DM_PM'!$R$25</f>
        <v>0</v>
      </c>
    </row>
    <row r="51" spans="1:5" ht="15.75" thickBot="1" x14ac:dyDescent="0.3">
      <c r="A51" s="39"/>
      <c r="B51" s="4" t="str">
        <f t="shared" si="0"/>
        <v>Southern Circulatory Right Ahead</v>
      </c>
      <c r="C51" s="33">
        <f>'2028_DM_PM'!$L$26</f>
        <v>0.32700000000000001</v>
      </c>
      <c r="D51" s="4">
        <f>'2028_DM_PM'!$P$26</f>
        <v>0.2</v>
      </c>
      <c r="E51" s="4">
        <f>'2028_DM_PM'!$R$26</f>
        <v>0.2</v>
      </c>
    </row>
    <row r="52" spans="1:5" ht="15.75" thickBot="1" x14ac:dyDescent="0.3">
      <c r="A52" s="39"/>
      <c r="B52" s="4" t="str">
        <f t="shared" si="0"/>
        <v>Southern Circulatory Right</v>
      </c>
      <c r="C52" s="33">
        <f>'2028_DM_PM'!$L$27</f>
        <v>0.187</v>
      </c>
      <c r="D52" s="4">
        <f>'2028_DM_PM'!$P$27</f>
        <v>0.1</v>
      </c>
      <c r="E52" s="4">
        <f>'2028_DM_PM'!$R$27</f>
        <v>0.1</v>
      </c>
    </row>
    <row r="53" spans="1:5" ht="15.75" thickBot="1" x14ac:dyDescent="0.3">
      <c r="A53" s="39"/>
      <c r="B53" s="4" t="str">
        <f t="shared" si="0"/>
        <v>Western Circulatory Ahead</v>
      </c>
      <c r="C53" s="33">
        <f>'2028_DM_PM'!$L$28</f>
        <v>0.42499999999999999</v>
      </c>
      <c r="D53" s="4">
        <f>'2028_DM_PM'!$P$28</f>
        <v>2.1</v>
      </c>
      <c r="E53" s="4">
        <f>'2028_DM_PM'!$R$28</f>
        <v>6.5</v>
      </c>
    </row>
    <row r="54" spans="1:5" ht="15.75" thickBot="1" x14ac:dyDescent="0.3">
      <c r="A54" s="39"/>
      <c r="B54" s="4" t="str">
        <f t="shared" si="0"/>
        <v>Western Circulatory Right Ahead</v>
      </c>
      <c r="C54" s="33">
        <f>'2028_DM_PM'!$L$29</f>
        <v>0.48399999999999999</v>
      </c>
      <c r="D54" s="4">
        <f>'2028_DM_PM'!$P$29</f>
        <v>2.2999999999999998</v>
      </c>
      <c r="E54" s="4">
        <f>'2028_DM_PM'!$R$29</f>
        <v>8.1999999999999993</v>
      </c>
    </row>
    <row r="55" spans="1:5" ht="15.75" thickBot="1" x14ac:dyDescent="0.3">
      <c r="A55" s="39"/>
      <c r="B55" s="4" t="str">
        <f t="shared" si="0"/>
        <v>Western Circulatory Right</v>
      </c>
      <c r="C55" s="33">
        <f>'2028_DM_PM'!$L$30</f>
        <v>0.61299999999999999</v>
      </c>
      <c r="D55" s="4">
        <f>'2028_DM_PM'!$P$30</f>
        <v>2.7</v>
      </c>
      <c r="E55" s="4">
        <f>'2028_DM_PM'!$R$30</f>
        <v>10.9</v>
      </c>
    </row>
    <row r="56" spans="1:5" ht="16.5" thickTop="1" thickBot="1" x14ac:dyDescent="0.3">
      <c r="A56" s="38" t="s">
        <v>7</v>
      </c>
      <c r="B56" s="4" t="str">
        <f>B29</f>
        <v>Stoneham Lane Ahead Left</v>
      </c>
      <c r="C56" s="33">
        <f>'2028_DS_PM'!$L$4</f>
        <v>0.81200000000000006</v>
      </c>
      <c r="D56" s="4">
        <f>'2028_DS_PM'!$P$4</f>
        <v>5.4</v>
      </c>
      <c r="E56" s="4">
        <f>'2028_DS_PM'!$R$4</f>
        <v>11.2</v>
      </c>
    </row>
    <row r="57" spans="1:5" ht="15.75" thickBot="1" x14ac:dyDescent="0.3">
      <c r="A57" s="39"/>
      <c r="B57" s="4" t="str">
        <f t="shared" si="0"/>
        <v>Stoneham Lane Ahead</v>
      </c>
      <c r="C57" s="34">
        <f>VALUE(LEFT('2028_DS_PM'!$L$5,4))/100</f>
        <v>0.61899999999999999</v>
      </c>
      <c r="D57" s="35">
        <f>VALUE(LEFT('2028_DS_PM'!$P$5,4))</f>
        <v>3.9</v>
      </c>
      <c r="E57" s="35">
        <f>VALUE(LEFT('2028_DS_PM'!$R$5,4))</f>
        <v>5.8</v>
      </c>
    </row>
    <row r="58" spans="1:5" ht="15.75" thickBot="1" x14ac:dyDescent="0.3">
      <c r="A58" s="39"/>
      <c r="B58" s="4" t="str">
        <f t="shared" si="0"/>
        <v>A335 (N) Left</v>
      </c>
      <c r="C58" s="33">
        <f>'2028_DS_PM'!$L$6</f>
        <v>0.37</v>
      </c>
      <c r="D58" s="4">
        <f>'2028_DS_PM'!$P$6</f>
        <v>0.3</v>
      </c>
      <c r="E58" s="4">
        <f>'2028_DS_PM'!$R$6</f>
        <v>0.3</v>
      </c>
    </row>
    <row r="59" spans="1:5" ht="15.75" thickBot="1" x14ac:dyDescent="0.3">
      <c r="A59" s="39"/>
      <c r="B59" s="4" t="str">
        <f t="shared" si="0"/>
        <v>A335 (N) Ahead</v>
      </c>
      <c r="C59" s="33">
        <f>'2028_DS_PM'!$L$7</f>
        <v>0.59599999999999997</v>
      </c>
      <c r="D59" s="4">
        <f>'2028_DS_PM'!$P$7</f>
        <v>3.2</v>
      </c>
      <c r="E59" s="4">
        <f>'2028_DS_PM'!$R$7</f>
        <v>7.5</v>
      </c>
    </row>
    <row r="60" spans="1:5" ht="15.75" thickBot="1" x14ac:dyDescent="0.3">
      <c r="A60" s="39"/>
      <c r="B60" s="4" t="str">
        <f t="shared" si="0"/>
        <v>A335 (N) Ahead</v>
      </c>
      <c r="C60" s="33">
        <f>'2028_DS_PM'!$L$8</f>
        <v>0.59399999999999997</v>
      </c>
      <c r="D60" s="4">
        <f>'2028_DS_PM'!$P$8</f>
        <v>3.2</v>
      </c>
      <c r="E60" s="4">
        <f>'2028_DS_PM'!$R$8</f>
        <v>7.6</v>
      </c>
    </row>
    <row r="61" spans="1:5" ht="15.75" thickBot="1" x14ac:dyDescent="0.3">
      <c r="A61" s="39"/>
      <c r="B61" s="4" t="str">
        <f t="shared" si="0"/>
        <v>M27 (E) Off slip Left</v>
      </c>
      <c r="C61" s="33">
        <f>'2028_DS_PM'!$L$9</f>
        <v>0.314</v>
      </c>
      <c r="D61" s="4">
        <f>'2028_DS_PM'!$P$9</f>
        <v>0.2</v>
      </c>
      <c r="E61" s="4">
        <f>'2028_DS_PM'!$R$9</f>
        <v>0.2</v>
      </c>
    </row>
    <row r="62" spans="1:5" ht="15.75" thickBot="1" x14ac:dyDescent="0.3">
      <c r="A62" s="39"/>
      <c r="B62" s="4" t="str">
        <f t="shared" si="0"/>
        <v>M27 (E) Off slip Ahead</v>
      </c>
      <c r="C62" s="34">
        <f>VALUE(LEFT('2028_DS_PM'!$L$10,4))/100</f>
        <v>0.502</v>
      </c>
      <c r="D62" s="35">
        <f>VALUE(LEFT('2028_DS_PM'!$P$10,4))</f>
        <v>2.5</v>
      </c>
      <c r="E62" s="35">
        <f>VALUE(LEFT('2028_DS_PM'!$R$10,4))</f>
        <v>3.8</v>
      </c>
    </row>
    <row r="63" spans="1:5" ht="15.75" thickBot="1" x14ac:dyDescent="0.3">
      <c r="A63" s="39"/>
      <c r="B63" s="4" t="str">
        <f t="shared" si="0"/>
        <v>A335 Stoneham Way (S) Ahead Left</v>
      </c>
      <c r="C63" s="33">
        <f>'2028_DS_PM'!$L$11</f>
        <v>0.64200000000000002</v>
      </c>
      <c r="D63" s="4">
        <f>'2028_DS_PM'!$P$11</f>
        <v>0.9</v>
      </c>
      <c r="E63" s="4">
        <f>'2028_DS_PM'!$R$11</f>
        <v>2.2000000000000002</v>
      </c>
    </row>
    <row r="64" spans="1:5" ht="15.75" thickBot="1" x14ac:dyDescent="0.3">
      <c r="A64" s="39"/>
      <c r="B64" s="4" t="str">
        <f t="shared" si="0"/>
        <v>A335 Stoneham Way (S) Ahead</v>
      </c>
      <c r="C64" s="33">
        <f>'2028_DS_PM'!$L$12</f>
        <v>0.998</v>
      </c>
      <c r="D64" s="4">
        <f>'2028_DS_PM'!$P$12</f>
        <v>15.8</v>
      </c>
      <c r="E64" s="4">
        <f>'2028_DS_PM'!$R$12</f>
        <v>36.200000000000003</v>
      </c>
    </row>
    <row r="65" spans="1:5" ht="15.75" thickBot="1" x14ac:dyDescent="0.3">
      <c r="A65" s="39"/>
      <c r="B65" s="4" t="str">
        <f t="shared" si="0"/>
        <v>M27 (W) Off slip Ahead Left</v>
      </c>
      <c r="C65" s="33">
        <f>'2028_DS_PM'!$L$13</f>
        <v>0.58299999999999996</v>
      </c>
      <c r="D65" s="4">
        <f>'2028_DS_PM'!$P$13</f>
        <v>2.6</v>
      </c>
      <c r="E65" s="4">
        <f>'2028_DS_PM'!$R$13</f>
        <v>5.4</v>
      </c>
    </row>
    <row r="66" spans="1:5" ht="15.75" thickBot="1" x14ac:dyDescent="0.3">
      <c r="A66" s="39"/>
      <c r="B66" s="4" t="str">
        <f t="shared" si="0"/>
        <v>M27 (W) Off slip Ahead</v>
      </c>
      <c r="C66" s="33">
        <f>'2028_DS_PM'!$L$14</f>
        <v>0.57899999999999996</v>
      </c>
      <c r="D66" s="4">
        <f>'2028_DS_PM'!$P$14</f>
        <v>2.6</v>
      </c>
      <c r="E66" s="4">
        <f>'2028_DS_PM'!$R$14</f>
        <v>5.3</v>
      </c>
    </row>
    <row r="67" spans="1:5" ht="15.75" thickBot="1" x14ac:dyDescent="0.3">
      <c r="A67" s="39"/>
      <c r="B67" s="4" t="str">
        <f t="shared" si="0"/>
        <v>M27 (W) Off slip Ahead</v>
      </c>
      <c r="C67" s="33">
        <f>'2028_DS_PM'!$L$15</f>
        <v>0.66800000000000004</v>
      </c>
      <c r="D67" s="4">
        <f>'2028_DS_PM'!$P$15</f>
        <v>3.3</v>
      </c>
      <c r="E67" s="4">
        <f>'2028_DS_PM'!$R$15</f>
        <v>6.6</v>
      </c>
    </row>
    <row r="68" spans="1:5" ht="15.75" thickBot="1" x14ac:dyDescent="0.3">
      <c r="A68" s="39"/>
      <c r="B68" s="4" t="str">
        <f t="shared" si="0"/>
        <v>NW Circulatory Ahead</v>
      </c>
      <c r="C68" s="33">
        <f>'2028_DS_PM'!$L$16</f>
        <v>0.69599999999999995</v>
      </c>
      <c r="D68" s="4">
        <f>'2028_DS_PM'!$P$16</f>
        <v>2.5</v>
      </c>
      <c r="E68" s="4">
        <f>'2028_DS_PM'!$R$16</f>
        <v>8.3000000000000007</v>
      </c>
    </row>
    <row r="69" spans="1:5" ht="15.75" thickBot="1" x14ac:dyDescent="0.3">
      <c r="A69" s="39"/>
      <c r="B69" s="4" t="str">
        <f t="shared" si="0"/>
        <v>NW Circulatory Right Ahead</v>
      </c>
      <c r="C69" s="33">
        <f>'2028_DS_PM'!$L$17</f>
        <v>0.64</v>
      </c>
      <c r="D69" s="4">
        <f>'2028_DS_PM'!$P$17</f>
        <v>2.5</v>
      </c>
      <c r="E69" s="4">
        <f>'2028_DS_PM'!$R$17</f>
        <v>9.8000000000000007</v>
      </c>
    </row>
    <row r="70" spans="1:5" ht="15.75" thickBot="1" x14ac:dyDescent="0.3">
      <c r="A70" s="39"/>
      <c r="B70" s="4" t="str">
        <f t="shared" si="0"/>
        <v>NW Circulatory Right</v>
      </c>
      <c r="C70" s="33">
        <f>'2028_DS_PM'!$L$18</f>
        <v>0.51800000000000002</v>
      </c>
      <c r="D70" s="4">
        <f>'2028_DS_PM'!$P$18</f>
        <v>1.4</v>
      </c>
      <c r="E70" s="4">
        <f>'2028_DS_PM'!$R$18</f>
        <v>4.0999999999999996</v>
      </c>
    </row>
    <row r="71" spans="1:5" ht="15.75" thickBot="1" x14ac:dyDescent="0.3">
      <c r="A71" s="39"/>
      <c r="B71" s="4" t="str">
        <f t="shared" si="0"/>
        <v>NE Circulatory Ahead</v>
      </c>
      <c r="C71" s="33">
        <f>'2028_DS_PM'!$L$19</f>
        <v>0.67900000000000005</v>
      </c>
      <c r="D71" s="4">
        <f>'2028_DS_PM'!$P$19</f>
        <v>2.4</v>
      </c>
      <c r="E71" s="4">
        <f>'2028_DS_PM'!$R$19</f>
        <v>11.7</v>
      </c>
    </row>
    <row r="72" spans="1:5" ht="15.75" thickBot="1" x14ac:dyDescent="0.3">
      <c r="A72" s="39"/>
      <c r="B72" s="4" t="str">
        <f t="shared" si="0"/>
        <v>NE Circulatory Ahead Ahead2</v>
      </c>
      <c r="C72" s="33">
        <f>'2028_DS_PM'!$L$20</f>
        <v>0.64500000000000002</v>
      </c>
      <c r="D72" s="4">
        <f>'2028_DS_PM'!$P$20</f>
        <v>4.0999999999999996</v>
      </c>
      <c r="E72" s="4">
        <f>'2028_DS_PM'!$R$20</f>
        <v>9.8000000000000007</v>
      </c>
    </row>
    <row r="73" spans="1:5" ht="15.75" thickBot="1" x14ac:dyDescent="0.3">
      <c r="A73" s="39"/>
      <c r="B73" s="4" t="str">
        <f t="shared" si="0"/>
        <v>NE Circulatory Ahead</v>
      </c>
      <c r="C73" s="33">
        <f>'2028_DS_PM'!$L$21</f>
        <v>0.26900000000000002</v>
      </c>
      <c r="D73" s="4">
        <f>'2028_DS_PM'!$P$21</f>
        <v>0.5</v>
      </c>
      <c r="E73" s="4">
        <f>'2028_DS_PM'!$R$21</f>
        <v>0.9</v>
      </c>
    </row>
    <row r="74" spans="1:5" ht="15.75" thickBot="1" x14ac:dyDescent="0.3">
      <c r="A74" s="39"/>
      <c r="B74" s="4" t="str">
        <f t="shared" si="0"/>
        <v>Eastern Circulatory Ahead</v>
      </c>
      <c r="C74" s="33">
        <f>'2028_DS_PM'!$L$22</f>
        <v>0.90500000000000003</v>
      </c>
      <c r="D74" s="4">
        <f>'2028_DS_PM'!$P$22</f>
        <v>5.7</v>
      </c>
      <c r="E74" s="4">
        <f>'2028_DS_PM'!$R$22</f>
        <v>10</v>
      </c>
    </row>
    <row r="75" spans="1:5" ht="15.75" thickBot="1" x14ac:dyDescent="0.3">
      <c r="A75" s="39"/>
      <c r="B75" s="4" t="str">
        <f t="shared" si="0"/>
        <v>Eastern Circulatory Right Ahead</v>
      </c>
      <c r="C75" s="33">
        <f>'2028_DS_PM'!$L$23</f>
        <v>0.97</v>
      </c>
      <c r="D75" s="4">
        <f>'2028_DS_PM'!$P$23</f>
        <v>9.9</v>
      </c>
      <c r="E75" s="4">
        <f>'2028_DS_PM'!$R$23</f>
        <v>14.8</v>
      </c>
    </row>
    <row r="76" spans="1:5" ht="15.75" thickBot="1" x14ac:dyDescent="0.3">
      <c r="A76" s="39"/>
      <c r="B76" s="4" t="str">
        <f t="shared" si="0"/>
        <v>Eastern Circulatory Right</v>
      </c>
      <c r="C76" s="33">
        <f>'2028_DS_PM'!$L$24</f>
        <v>0.73</v>
      </c>
      <c r="D76" s="4">
        <f>'2028_DS_PM'!$P$24</f>
        <v>2.5</v>
      </c>
      <c r="E76" s="4">
        <f>'2028_DS_PM'!$R$24</f>
        <v>4.7</v>
      </c>
    </row>
    <row r="77" spans="1:5" ht="15.75" thickBot="1" x14ac:dyDescent="0.3">
      <c r="A77" s="39"/>
      <c r="B77" s="4" t="str">
        <f t="shared" si="0"/>
        <v>Southern Circulatory Ahead</v>
      </c>
      <c r="C77" s="33">
        <f>'2028_DS_PM'!$L$25</f>
        <v>9.5000000000000001E-2</v>
      </c>
      <c r="D77" s="4">
        <f>'2028_DS_PM'!$P$25</f>
        <v>0.1</v>
      </c>
      <c r="E77" s="4">
        <f>'2028_DS_PM'!$R$25</f>
        <v>0.1</v>
      </c>
    </row>
    <row r="78" spans="1:5" ht="15.75" thickBot="1" x14ac:dyDescent="0.3">
      <c r="A78" s="39"/>
      <c r="B78" s="4" t="str">
        <f t="shared" si="0"/>
        <v>Southern Circulatory Right Ahead</v>
      </c>
      <c r="C78" s="33">
        <f>'2028_DS_PM'!$L$26</f>
        <v>0.36899999999999999</v>
      </c>
      <c r="D78" s="4">
        <f>'2028_DS_PM'!$P$26</f>
        <v>0.3</v>
      </c>
      <c r="E78" s="4">
        <f>'2028_DS_PM'!$R$26</f>
        <v>0.3</v>
      </c>
    </row>
    <row r="79" spans="1:5" ht="15.75" thickBot="1" x14ac:dyDescent="0.3">
      <c r="A79" s="39"/>
      <c r="B79" s="4" t="str">
        <f t="shared" si="0"/>
        <v>Southern Circulatory Right</v>
      </c>
      <c r="C79" s="33">
        <f>'2028_DS_PM'!$L$27</f>
        <v>0.20799999999999999</v>
      </c>
      <c r="D79" s="4">
        <f>'2028_DS_PM'!$P$27</f>
        <v>0.1</v>
      </c>
      <c r="E79" s="4">
        <f>'2028_DS_PM'!$R$27</f>
        <v>0.1</v>
      </c>
    </row>
    <row r="80" spans="1:5" ht="15.75" thickBot="1" x14ac:dyDescent="0.3">
      <c r="A80" s="39"/>
      <c r="B80" s="4" t="str">
        <f t="shared" si="0"/>
        <v>Western Circulatory Ahead</v>
      </c>
      <c r="C80" s="33">
        <f>'2028_DS_PM'!$L$28</f>
        <v>0.45500000000000002</v>
      </c>
      <c r="D80" s="4">
        <f>'2028_DS_PM'!$P$28</f>
        <v>2.1</v>
      </c>
      <c r="E80" s="4">
        <f>'2028_DS_PM'!$R$28</f>
        <v>7.1</v>
      </c>
    </row>
    <row r="81" spans="1:5" ht="15.75" thickBot="1" x14ac:dyDescent="0.3">
      <c r="A81" s="39"/>
      <c r="B81" s="4" t="str">
        <f t="shared" si="0"/>
        <v>Western Circulatory Right Ahead</v>
      </c>
      <c r="C81" s="33">
        <f>'2028_DS_PM'!$L$29</f>
        <v>0.48799999999999999</v>
      </c>
      <c r="D81" s="4">
        <f>'2028_DS_PM'!$P$29</f>
        <v>2.2000000000000002</v>
      </c>
      <c r="E81" s="4">
        <f>'2028_DS_PM'!$R$29</f>
        <v>8.6</v>
      </c>
    </row>
    <row r="82" spans="1:5" ht="15.75" thickBot="1" x14ac:dyDescent="0.3">
      <c r="A82" s="39"/>
      <c r="B82" s="4" t="str">
        <f t="shared" si="0"/>
        <v>Western Circulatory Right</v>
      </c>
      <c r="C82" s="33">
        <f>'2028_DS_PM'!$L$30</f>
        <v>0.625</v>
      </c>
      <c r="D82" s="4">
        <f>'2028_DS_PM'!$P$30</f>
        <v>2.7</v>
      </c>
      <c r="E82" s="4">
        <f>'2028_DS_PM'!$R$30</f>
        <v>11.2</v>
      </c>
    </row>
    <row r="83" spans="1:5" ht="16.5" thickTop="1" thickBot="1" x14ac:dyDescent="0.3">
      <c r="A83" s="38" t="s">
        <v>8</v>
      </c>
      <c r="B83" s="4" t="str">
        <f>B56</f>
        <v>Stoneham Lane Ahead Left</v>
      </c>
      <c r="C83" s="33">
        <f>'2036_DM_PM'!$L$4</f>
        <v>0.749</v>
      </c>
      <c r="D83" s="4">
        <f>'2036_DM_PM'!$P$4</f>
        <v>4.5999999999999996</v>
      </c>
      <c r="E83" s="4">
        <f>'2036_DM_PM'!$R$4</f>
        <v>10.4</v>
      </c>
    </row>
    <row r="84" spans="1:5" ht="15.75" thickBot="1" x14ac:dyDescent="0.3">
      <c r="A84" s="39"/>
      <c r="B84" s="4" t="str">
        <f t="shared" si="0"/>
        <v>Stoneham Lane Ahead</v>
      </c>
      <c r="C84" s="34">
        <f>VALUE(LEFT('2036_DM_PM'!$L$5,4))/100</f>
        <v>0.621</v>
      </c>
      <c r="D84" s="35">
        <f>VALUE(LEFT('2036_DM_PM'!$P$5,4))</f>
        <v>4</v>
      </c>
      <c r="E84" s="35">
        <f>VALUE(LEFT('2036_DM_PM'!$R$5,4))</f>
        <v>6</v>
      </c>
    </row>
    <row r="85" spans="1:5" ht="15.75" thickBot="1" x14ac:dyDescent="0.3">
      <c r="A85" s="39"/>
      <c r="B85" s="4" t="str">
        <f t="shared" si="0"/>
        <v>A335 (N) Left</v>
      </c>
      <c r="C85" s="33">
        <f>'2036_DM_PM'!$L$6</f>
        <v>0.35</v>
      </c>
      <c r="D85" s="4">
        <f>'2036_DM_PM'!$P$6</f>
        <v>0.3</v>
      </c>
      <c r="E85" s="4">
        <f>'2036_DM_PM'!$R$6</f>
        <v>0.3</v>
      </c>
    </row>
    <row r="86" spans="1:5" ht="15.75" thickBot="1" x14ac:dyDescent="0.3">
      <c r="A86" s="39"/>
      <c r="B86" s="4" t="str">
        <f t="shared" si="0"/>
        <v>A335 (N) Ahead</v>
      </c>
      <c r="C86" s="33">
        <f>'2036_DM_PM'!$L$7</f>
        <v>0.54100000000000004</v>
      </c>
      <c r="D86" s="4">
        <f>'2036_DM_PM'!$P$7</f>
        <v>2.8</v>
      </c>
      <c r="E86" s="4">
        <f>'2036_DM_PM'!$R$7</f>
        <v>6.9</v>
      </c>
    </row>
    <row r="87" spans="1:5" ht="15.75" thickBot="1" x14ac:dyDescent="0.3">
      <c r="A87" s="39"/>
      <c r="B87" s="4" t="str">
        <f t="shared" si="0"/>
        <v>A335 (N) Ahead</v>
      </c>
      <c r="C87" s="33">
        <f>'2036_DM_PM'!$L$8</f>
        <v>0.53300000000000003</v>
      </c>
      <c r="D87" s="4">
        <f>'2036_DM_PM'!$P$8</f>
        <v>2.8</v>
      </c>
      <c r="E87" s="4">
        <f>'2036_DM_PM'!$R$8</f>
        <v>6.9</v>
      </c>
    </row>
    <row r="88" spans="1:5" ht="15.75" thickBot="1" x14ac:dyDescent="0.3">
      <c r="A88" s="39"/>
      <c r="B88" s="4" t="str">
        <f t="shared" si="0"/>
        <v>M27 (E) Off slip Left</v>
      </c>
      <c r="C88" s="33">
        <f>'2036_DM_PM'!$L$9</f>
        <v>0.33</v>
      </c>
      <c r="D88" s="4">
        <f>'2036_DM_PM'!$P$9</f>
        <v>0.2</v>
      </c>
      <c r="E88" s="4">
        <f>'2036_DM_PM'!$R$9</f>
        <v>0.2</v>
      </c>
    </row>
    <row r="89" spans="1:5" ht="15.75" thickBot="1" x14ac:dyDescent="0.3">
      <c r="A89" s="39"/>
      <c r="B89" s="4" t="str">
        <f t="shared" si="0"/>
        <v>M27 (E) Off slip Ahead</v>
      </c>
      <c r="C89" s="34">
        <f>VALUE(LEFT('2036_DM_PM'!$L$10,4))/100</f>
        <v>0.499</v>
      </c>
      <c r="D89" s="35">
        <f>VALUE(LEFT('2036_DM_PM'!$P$10,4))</f>
        <v>2.4</v>
      </c>
      <c r="E89" s="35">
        <f>VALUE(LEFT('2036_DM_PM'!$R$10,4))</f>
        <v>3.8</v>
      </c>
    </row>
    <row r="90" spans="1:5" ht="15.75" thickBot="1" x14ac:dyDescent="0.3">
      <c r="A90" s="39"/>
      <c r="B90" s="4" t="str">
        <f t="shared" si="0"/>
        <v>A335 Stoneham Way (S) Ahead Left</v>
      </c>
      <c r="C90" s="33">
        <f>'2036_DM_PM'!$L$11</f>
        <v>0.66700000000000004</v>
      </c>
      <c r="D90" s="4">
        <f>'2036_DM_PM'!$P$11</f>
        <v>1</v>
      </c>
      <c r="E90" s="4">
        <f>'2036_DM_PM'!$R$11</f>
        <v>2.4</v>
      </c>
    </row>
    <row r="91" spans="1:5" ht="15.75" thickBot="1" x14ac:dyDescent="0.3">
      <c r="A91" s="39"/>
      <c r="B91" s="4" t="str">
        <f t="shared" si="0"/>
        <v>A335 Stoneham Way (S) Ahead</v>
      </c>
      <c r="C91" s="33">
        <f>'2036_DM_PM'!$L$12</f>
        <v>1.03</v>
      </c>
      <c r="D91" s="4">
        <f>'2036_DM_PM'!$P$12</f>
        <v>27.3</v>
      </c>
      <c r="E91" s="4">
        <f>'2036_DM_PM'!$R$12</f>
        <v>92.2</v>
      </c>
    </row>
    <row r="92" spans="1:5" ht="15.75" thickBot="1" x14ac:dyDescent="0.3">
      <c r="A92" s="39"/>
      <c r="B92" s="4" t="str">
        <f t="shared" si="0"/>
        <v>M27 (W) Off slip Ahead Left</v>
      </c>
      <c r="C92" s="33">
        <f>'2036_DM_PM'!$L$13</f>
        <v>0.55300000000000005</v>
      </c>
      <c r="D92" s="4">
        <f>'2036_DM_PM'!$P$13</f>
        <v>2.4</v>
      </c>
      <c r="E92" s="4">
        <f>'2036_DM_PM'!$R$13</f>
        <v>5</v>
      </c>
    </row>
    <row r="93" spans="1:5" ht="15.75" thickBot="1" x14ac:dyDescent="0.3">
      <c r="A93" s="39"/>
      <c r="B93" s="4" t="str">
        <f t="shared" si="0"/>
        <v>M27 (W) Off slip Ahead</v>
      </c>
      <c r="C93" s="33">
        <f>'2036_DM_PM'!$L$14</f>
        <v>0.55200000000000005</v>
      </c>
      <c r="D93" s="4">
        <f>'2036_DM_PM'!$P$14</f>
        <v>2.4</v>
      </c>
      <c r="E93" s="4">
        <f>'2036_DM_PM'!$R$14</f>
        <v>5</v>
      </c>
    </row>
    <row r="94" spans="1:5" ht="15.75" thickBot="1" x14ac:dyDescent="0.3">
      <c r="A94" s="39"/>
      <c r="B94" s="4" t="str">
        <f t="shared" ref="B94:B109" si="1">B67</f>
        <v>M27 (W) Off slip Ahead</v>
      </c>
      <c r="C94" s="33">
        <f>'2036_DM_PM'!$L$15</f>
        <v>0.70099999999999996</v>
      </c>
      <c r="D94" s="4">
        <f>'2036_DM_PM'!$P$15</f>
        <v>3.6</v>
      </c>
      <c r="E94" s="4">
        <f>'2036_DM_PM'!$R$15</f>
        <v>7.2</v>
      </c>
    </row>
    <row r="95" spans="1:5" ht="15.75" thickBot="1" x14ac:dyDescent="0.3">
      <c r="A95" s="39"/>
      <c r="B95" s="4" t="str">
        <f t="shared" si="1"/>
        <v>NW Circulatory Ahead</v>
      </c>
      <c r="C95" s="33">
        <f>'2036_DM_PM'!$L$16</f>
        <v>0.70399999999999996</v>
      </c>
      <c r="D95" s="4">
        <f>'2036_DM_PM'!$P$16</f>
        <v>2.7</v>
      </c>
      <c r="E95" s="4">
        <f>'2036_DM_PM'!$R$16</f>
        <v>7.7</v>
      </c>
    </row>
    <row r="96" spans="1:5" ht="15.75" thickBot="1" x14ac:dyDescent="0.3">
      <c r="A96" s="39"/>
      <c r="B96" s="4" t="str">
        <f t="shared" si="1"/>
        <v>NW Circulatory Right Ahead</v>
      </c>
      <c r="C96" s="33">
        <f>'2036_DM_PM'!$L$17</f>
        <v>0.65700000000000003</v>
      </c>
      <c r="D96" s="4">
        <f>'2036_DM_PM'!$P$17</f>
        <v>2.9</v>
      </c>
      <c r="E96" s="4">
        <f>'2036_DM_PM'!$R$17</f>
        <v>9.5</v>
      </c>
    </row>
    <row r="97" spans="1:5" ht="15.75" thickBot="1" x14ac:dyDescent="0.3">
      <c r="A97" s="39"/>
      <c r="B97" s="4" t="str">
        <f t="shared" si="1"/>
        <v>NW Circulatory Right</v>
      </c>
      <c r="C97" s="33">
        <f>'2036_DM_PM'!$L$18</f>
        <v>0.55200000000000005</v>
      </c>
      <c r="D97" s="4">
        <f>'2036_DM_PM'!$P$18</f>
        <v>2</v>
      </c>
      <c r="E97" s="4">
        <f>'2036_DM_PM'!$R$18</f>
        <v>9.4</v>
      </c>
    </row>
    <row r="98" spans="1:5" ht="15.75" thickBot="1" x14ac:dyDescent="0.3">
      <c r="A98" s="39"/>
      <c r="B98" s="4" t="str">
        <f t="shared" si="1"/>
        <v>NE Circulatory Ahead</v>
      </c>
      <c r="C98" s="33">
        <f>'2036_DM_PM'!$L$19</f>
        <v>0.71699999999999997</v>
      </c>
      <c r="D98" s="4">
        <f>'2036_DM_PM'!$P$19</f>
        <v>4.0999999999999996</v>
      </c>
      <c r="E98" s="4">
        <f>'2036_DM_PM'!$R$19</f>
        <v>13.4</v>
      </c>
    </row>
    <row r="99" spans="1:5" ht="15.75" thickBot="1" x14ac:dyDescent="0.3">
      <c r="A99" s="39"/>
      <c r="B99" s="4" t="str">
        <f t="shared" si="1"/>
        <v>NE Circulatory Ahead Ahead2</v>
      </c>
      <c r="C99" s="33">
        <f>'2036_DM_PM'!$L$20</f>
        <v>0.67500000000000004</v>
      </c>
      <c r="D99" s="4">
        <f>'2036_DM_PM'!$P$20</f>
        <v>1.6</v>
      </c>
      <c r="E99" s="4">
        <f>'2036_DM_PM'!$R$20</f>
        <v>5.9</v>
      </c>
    </row>
    <row r="100" spans="1:5" ht="15.75" thickBot="1" x14ac:dyDescent="0.3">
      <c r="A100" s="39"/>
      <c r="B100" s="4" t="str">
        <f t="shared" si="1"/>
        <v>NE Circulatory Ahead</v>
      </c>
      <c r="C100" s="33">
        <f>'2036_DM_PM'!$L$21</f>
        <v>0.30499999999999999</v>
      </c>
      <c r="D100" s="4">
        <f>'2036_DM_PM'!$P$21</f>
        <v>1.9</v>
      </c>
      <c r="E100" s="4">
        <f>'2036_DM_PM'!$R$21</f>
        <v>6.7</v>
      </c>
    </row>
    <row r="101" spans="1:5" ht="15.75" thickBot="1" x14ac:dyDescent="0.3">
      <c r="A101" s="39"/>
      <c r="B101" s="4" t="str">
        <f t="shared" si="1"/>
        <v>Eastern Circulatory Ahead</v>
      </c>
      <c r="C101" s="33">
        <f>'2036_DM_PM'!$L$22</f>
        <v>0.89400000000000002</v>
      </c>
      <c r="D101" s="4">
        <f>'2036_DM_PM'!$P$22</f>
        <v>5.3</v>
      </c>
      <c r="E101" s="4">
        <f>'2036_DM_PM'!$R$22</f>
        <v>8.9</v>
      </c>
    </row>
    <row r="102" spans="1:5" ht="15.75" thickBot="1" x14ac:dyDescent="0.3">
      <c r="A102" s="39"/>
      <c r="B102" s="4" t="str">
        <f t="shared" si="1"/>
        <v>Eastern Circulatory Right Ahead</v>
      </c>
      <c r="C102" s="33">
        <f>'2036_DM_PM'!$L$23</f>
        <v>0.97599999999999998</v>
      </c>
      <c r="D102" s="4">
        <f>'2036_DM_PM'!$P$23</f>
        <v>10.9</v>
      </c>
      <c r="E102" s="4">
        <f>'2036_DM_PM'!$R$23</f>
        <v>16.100000000000001</v>
      </c>
    </row>
    <row r="103" spans="1:5" ht="15.75" thickBot="1" x14ac:dyDescent="0.3">
      <c r="A103" s="39"/>
      <c r="B103" s="4" t="str">
        <f t="shared" si="1"/>
        <v>Eastern Circulatory Right</v>
      </c>
      <c r="C103" s="33">
        <f>'2036_DM_PM'!$L$24</f>
        <v>0.71199999999999997</v>
      </c>
      <c r="D103" s="4">
        <f>'2036_DM_PM'!$P$24</f>
        <v>2.2000000000000002</v>
      </c>
      <c r="E103" s="4">
        <f>'2036_DM_PM'!$R$24</f>
        <v>4.5</v>
      </c>
    </row>
    <row r="104" spans="1:5" ht="15.75" thickBot="1" x14ac:dyDescent="0.3">
      <c r="A104" s="39"/>
      <c r="B104" s="4" t="str">
        <f t="shared" si="1"/>
        <v>Southern Circulatory Ahead</v>
      </c>
      <c r="C104" s="33">
        <f>'2036_DM_PM'!$L$25</f>
        <v>0.08</v>
      </c>
      <c r="D104" s="4">
        <f>'2036_DM_PM'!$P$25</f>
        <v>0</v>
      </c>
      <c r="E104" s="4">
        <f>'2036_DM_PM'!$R$25</f>
        <v>0</v>
      </c>
    </row>
    <row r="105" spans="1:5" ht="15.75" thickBot="1" x14ac:dyDescent="0.3">
      <c r="A105" s="39"/>
      <c r="B105" s="4" t="str">
        <f t="shared" si="1"/>
        <v>Southern Circulatory Right Ahead</v>
      </c>
      <c r="C105" s="33">
        <f>'2036_DM_PM'!$L$26</f>
        <v>0.36599999999999999</v>
      </c>
      <c r="D105" s="4">
        <f>'2036_DM_PM'!$P$26</f>
        <v>0.3</v>
      </c>
      <c r="E105" s="4">
        <f>'2036_DM_PM'!$R$26</f>
        <v>0.3</v>
      </c>
    </row>
    <row r="106" spans="1:5" ht="15.75" thickBot="1" x14ac:dyDescent="0.3">
      <c r="A106" s="39"/>
      <c r="B106" s="4" t="str">
        <f t="shared" si="1"/>
        <v>Southern Circulatory Right</v>
      </c>
      <c r="C106" s="33">
        <f>'2036_DM_PM'!$L$27</f>
        <v>0.2</v>
      </c>
      <c r="D106" s="4">
        <f>'2036_DM_PM'!$P$27</f>
        <v>0.1</v>
      </c>
      <c r="E106" s="4">
        <f>'2036_DM_PM'!$R$27</f>
        <v>0.1</v>
      </c>
    </row>
    <row r="107" spans="1:5" ht="15.75" thickBot="1" x14ac:dyDescent="0.3">
      <c r="A107" s="39"/>
      <c r="B107" s="4" t="str">
        <f t="shared" si="1"/>
        <v>Western Circulatory Ahead</v>
      </c>
      <c r="C107" s="33">
        <f>'2036_DM_PM'!$L$28</f>
        <v>0.443</v>
      </c>
      <c r="D107" s="4">
        <f>'2036_DM_PM'!$P$28</f>
        <v>1.7</v>
      </c>
      <c r="E107" s="4">
        <f>'2036_DM_PM'!$R$28</f>
        <v>7.4</v>
      </c>
    </row>
    <row r="108" spans="1:5" ht="15.75" thickBot="1" x14ac:dyDescent="0.3">
      <c r="A108" s="39"/>
      <c r="B108" s="4" t="str">
        <f t="shared" si="1"/>
        <v>Western Circulatory Right Ahead</v>
      </c>
      <c r="C108" s="33">
        <f>'2036_DM_PM'!$L$29</f>
        <v>0.497</v>
      </c>
      <c r="D108" s="4">
        <f>'2036_DM_PM'!$P$29</f>
        <v>1.9</v>
      </c>
      <c r="E108" s="4">
        <f>'2036_DM_PM'!$R$29</f>
        <v>8.1999999999999993</v>
      </c>
    </row>
    <row r="109" spans="1:5" ht="15.75" thickBot="1" x14ac:dyDescent="0.3">
      <c r="A109" s="39"/>
      <c r="B109" s="4" t="str">
        <f t="shared" si="1"/>
        <v>Western Circulatory Right</v>
      </c>
      <c r="C109" s="33">
        <f>'2036_DM_PM'!$L$30</f>
        <v>0.61799999999999999</v>
      </c>
      <c r="D109" s="4">
        <f>'2036_DM_PM'!$P$30</f>
        <v>2.6</v>
      </c>
      <c r="E109" s="4">
        <f>'2036_DM_PM'!$R$30</f>
        <v>10.4</v>
      </c>
    </row>
    <row r="110" spans="1:5" ht="16.5" thickTop="1" thickBot="1" x14ac:dyDescent="0.3">
      <c r="A110" s="38" t="s">
        <v>9</v>
      </c>
      <c r="B110" s="4" t="str">
        <f>B83</f>
        <v>Stoneham Lane Ahead Left</v>
      </c>
      <c r="C110" s="33">
        <f>'2036_DS_PM'!$L$4</f>
        <v>0.76300000000000001</v>
      </c>
      <c r="D110" s="4">
        <f>'2036_DS_PM'!$P$4</f>
        <v>4.8</v>
      </c>
      <c r="E110" s="4">
        <f>'2036_DS_PM'!$R$4</f>
        <v>10.7</v>
      </c>
    </row>
    <row r="111" spans="1:5" ht="15.75" thickBot="1" x14ac:dyDescent="0.3">
      <c r="A111" s="39"/>
      <c r="B111" s="4" t="str">
        <f t="shared" ref="B111:B136" si="2">B84</f>
        <v>Stoneham Lane Ahead</v>
      </c>
      <c r="C111" s="34">
        <f>VALUE(LEFT('2036_DS_PM'!$L$5,4))/100</f>
        <v>0.62</v>
      </c>
      <c r="D111" s="35">
        <f>VALUE(LEFT('2036_DS_PM'!$P$5,4))</f>
        <v>4</v>
      </c>
      <c r="E111" s="35">
        <f>VALUE(LEFT('2036_DS_PM'!$R$5,4))</f>
        <v>6</v>
      </c>
    </row>
    <row r="112" spans="1:5" ht="15.75" thickBot="1" x14ac:dyDescent="0.3">
      <c r="A112" s="39"/>
      <c r="B112" s="4" t="str">
        <f t="shared" si="2"/>
        <v>A335 (N) Left</v>
      </c>
      <c r="C112" s="33">
        <f>'2036_DS_PM'!$L$6</f>
        <v>0.39900000000000002</v>
      </c>
      <c r="D112" s="4">
        <f>'2036_DS_PM'!$P$6</f>
        <v>0.3</v>
      </c>
      <c r="E112" s="4">
        <f>'2036_DS_PM'!$R$6</f>
        <v>0.3</v>
      </c>
    </row>
    <row r="113" spans="1:5" ht="15.75" thickBot="1" x14ac:dyDescent="0.3">
      <c r="A113" s="39"/>
      <c r="B113" s="4" t="str">
        <f t="shared" si="2"/>
        <v>A335 (N) Ahead</v>
      </c>
      <c r="C113" s="33">
        <f>'2036_DS_PM'!$L$7</f>
        <v>0.628</v>
      </c>
      <c r="D113" s="4">
        <f>'2036_DS_PM'!$P$7</f>
        <v>3.5</v>
      </c>
      <c r="E113" s="4">
        <f>'2036_DS_PM'!$R$7</f>
        <v>8.3000000000000007</v>
      </c>
    </row>
    <row r="114" spans="1:5" ht="15.75" thickBot="1" x14ac:dyDescent="0.3">
      <c r="A114" s="39"/>
      <c r="B114" s="4" t="str">
        <f t="shared" si="2"/>
        <v>A335 (N) Ahead</v>
      </c>
      <c r="C114" s="33">
        <f>'2036_DS_PM'!$L$8</f>
        <v>0.625</v>
      </c>
      <c r="D114" s="4">
        <f>'2036_DS_PM'!$P$8</f>
        <v>3.5</v>
      </c>
      <c r="E114" s="4">
        <f>'2036_DS_PM'!$R$8</f>
        <v>8.4</v>
      </c>
    </row>
    <row r="115" spans="1:5" ht="15.75" thickBot="1" x14ac:dyDescent="0.3">
      <c r="A115" s="39"/>
      <c r="B115" s="4" t="str">
        <f t="shared" si="2"/>
        <v>M27 (E) Off slip Left</v>
      </c>
      <c r="C115" s="33">
        <f>'2036_DS_PM'!$L$9</f>
        <v>0.33</v>
      </c>
      <c r="D115" s="4">
        <f>'2036_DS_PM'!$P$9</f>
        <v>0.2</v>
      </c>
      <c r="E115" s="4">
        <f>'2036_DS_PM'!$R$9</f>
        <v>0.2</v>
      </c>
    </row>
    <row r="116" spans="1:5" ht="15.75" thickBot="1" x14ac:dyDescent="0.3">
      <c r="A116" s="39"/>
      <c r="B116" s="4" t="str">
        <f t="shared" si="2"/>
        <v>M27 (E) Off slip Ahead</v>
      </c>
      <c r="C116" s="34">
        <f>VALUE(LEFT('2036_DS_PM'!$L$10,4))/100</f>
        <v>1.07</v>
      </c>
      <c r="D116" s="35">
        <f>VALUE(LEFT('2036_DS_PM'!$P$10,4))</f>
        <v>40</v>
      </c>
      <c r="E116" s="35">
        <f>VALUE(LEFT('2036_DS_PM'!$R$10,4))</f>
        <v>40</v>
      </c>
    </row>
    <row r="117" spans="1:5" ht="15.75" thickBot="1" x14ac:dyDescent="0.3">
      <c r="A117" s="39"/>
      <c r="B117" s="4" t="str">
        <f t="shared" si="2"/>
        <v>A335 Stoneham Way (S) Ahead Left</v>
      </c>
      <c r="C117" s="33">
        <f>'2036_DS_PM'!$L$11</f>
        <v>0.69299999999999995</v>
      </c>
      <c r="D117" s="4">
        <f>'2036_DS_PM'!$P$11</f>
        <v>1.1000000000000001</v>
      </c>
      <c r="E117" s="4">
        <f>'2036_DS_PM'!$R$11</f>
        <v>3</v>
      </c>
    </row>
    <row r="118" spans="1:5" ht="15.75" thickBot="1" x14ac:dyDescent="0.3">
      <c r="A118" s="39"/>
      <c r="B118" s="4" t="str">
        <f t="shared" si="2"/>
        <v>A335 Stoneham Way (S) Ahead</v>
      </c>
      <c r="C118" s="33">
        <f>'2036_DS_PM'!$L$12</f>
        <v>1.0720000000000001</v>
      </c>
      <c r="D118" s="4">
        <f>'2036_DS_PM'!$P$12</f>
        <v>45</v>
      </c>
      <c r="E118" s="4">
        <f>'2036_DS_PM'!$R$12</f>
        <v>93.5</v>
      </c>
    </row>
    <row r="119" spans="1:5" ht="15.75" thickBot="1" x14ac:dyDescent="0.3">
      <c r="A119" s="39"/>
      <c r="B119" s="4" t="str">
        <f t="shared" si="2"/>
        <v>M27 (W) Off slip Ahead Left</v>
      </c>
      <c r="C119" s="33">
        <f>'2036_DS_PM'!$L$13</f>
        <v>0.52900000000000003</v>
      </c>
      <c r="D119" s="4">
        <f>'2036_DS_PM'!$P$13</f>
        <v>2.5</v>
      </c>
      <c r="E119" s="4">
        <f>'2036_DS_PM'!$R$13</f>
        <v>5.5</v>
      </c>
    </row>
    <row r="120" spans="1:5" ht="15.75" thickBot="1" x14ac:dyDescent="0.3">
      <c r="A120" s="39"/>
      <c r="B120" s="4" t="str">
        <f t="shared" si="2"/>
        <v>M27 (W) Off slip Ahead</v>
      </c>
      <c r="C120" s="33">
        <f>'2036_DS_PM'!$L$14</f>
        <v>0.52700000000000002</v>
      </c>
      <c r="D120" s="4">
        <f>'2036_DS_PM'!$P$14</f>
        <v>2.5</v>
      </c>
      <c r="E120" s="4">
        <f>'2036_DS_PM'!$R$14</f>
        <v>5.4</v>
      </c>
    </row>
    <row r="121" spans="1:5" ht="15.75" thickBot="1" x14ac:dyDescent="0.3">
      <c r="A121" s="39"/>
      <c r="B121" s="4" t="str">
        <f t="shared" si="2"/>
        <v>M27 (W) Off slip Ahead</v>
      </c>
      <c r="C121" s="33">
        <f>'2036_DS_PM'!$L$15</f>
        <v>0.59099999999999997</v>
      </c>
      <c r="D121" s="4">
        <f>'2036_DS_PM'!$P$15</f>
        <v>2.9</v>
      </c>
      <c r="E121" s="4">
        <f>'2036_DS_PM'!$R$15</f>
        <v>6.4</v>
      </c>
    </row>
    <row r="122" spans="1:5" ht="15.75" thickBot="1" x14ac:dyDescent="0.3">
      <c r="A122" s="39"/>
      <c r="B122" s="4" t="str">
        <f t="shared" si="2"/>
        <v>NW Circulatory Ahead</v>
      </c>
      <c r="C122" s="33">
        <f>'2036_DS_PM'!$L$16</f>
        <v>0.72</v>
      </c>
      <c r="D122" s="4">
        <f>'2036_DS_PM'!$P$16</f>
        <v>2.7</v>
      </c>
      <c r="E122" s="4">
        <f>'2036_DS_PM'!$R$16</f>
        <v>7.1</v>
      </c>
    </row>
    <row r="123" spans="1:5" ht="15.75" thickBot="1" x14ac:dyDescent="0.3">
      <c r="A123" s="39"/>
      <c r="B123" s="4" t="str">
        <f t="shared" si="2"/>
        <v>NW Circulatory Right Ahead</v>
      </c>
      <c r="C123" s="33">
        <f>'2036_DS_PM'!$L$17</f>
        <v>0.68600000000000005</v>
      </c>
      <c r="D123" s="4">
        <f>'2036_DS_PM'!$P$17</f>
        <v>3.2</v>
      </c>
      <c r="E123" s="4">
        <f>'2036_DS_PM'!$R$17</f>
        <v>10.6</v>
      </c>
    </row>
    <row r="124" spans="1:5" ht="15.75" thickBot="1" x14ac:dyDescent="0.3">
      <c r="A124" s="39"/>
      <c r="B124" s="4" t="str">
        <f t="shared" si="2"/>
        <v>NW Circulatory Right</v>
      </c>
      <c r="C124" s="33">
        <f>'2036_DS_PM'!$L$18</f>
        <v>0.57199999999999995</v>
      </c>
      <c r="D124" s="4">
        <f>'2036_DS_PM'!$P$18</f>
        <v>2.4</v>
      </c>
      <c r="E124" s="4">
        <f>'2036_DS_PM'!$R$18</f>
        <v>9.6999999999999993</v>
      </c>
    </row>
    <row r="125" spans="1:5" ht="15.75" thickBot="1" x14ac:dyDescent="0.3">
      <c r="A125" s="39"/>
      <c r="B125" s="4" t="str">
        <f t="shared" si="2"/>
        <v>NE Circulatory Ahead</v>
      </c>
      <c r="C125" s="33">
        <f>'2036_DS_PM'!$L$19</f>
        <v>0.67200000000000004</v>
      </c>
      <c r="D125" s="4">
        <f>'2036_DS_PM'!$P$19</f>
        <v>3.5</v>
      </c>
      <c r="E125" s="4">
        <f>'2036_DS_PM'!$R$19</f>
        <v>12.3</v>
      </c>
    </row>
    <row r="126" spans="1:5" ht="15.75" thickBot="1" x14ac:dyDescent="0.3">
      <c r="A126" s="39"/>
      <c r="B126" s="4" t="str">
        <f t="shared" si="2"/>
        <v>NE Circulatory Ahead Ahead2</v>
      </c>
      <c r="C126" s="33">
        <f>'2036_DS_PM'!$L$20</f>
        <v>0.72499999999999998</v>
      </c>
      <c r="D126" s="4">
        <f>'2036_DS_PM'!$P$20</f>
        <v>1.9</v>
      </c>
      <c r="E126" s="4">
        <f>'2036_DS_PM'!$R$20</f>
        <v>9.1999999999999993</v>
      </c>
    </row>
    <row r="127" spans="1:5" ht="15.75" thickBot="1" x14ac:dyDescent="0.3">
      <c r="A127" s="39"/>
      <c r="B127" s="4" t="str">
        <f t="shared" si="2"/>
        <v>NE Circulatory Ahead</v>
      </c>
      <c r="C127" s="33">
        <f>'2036_DS_PM'!$L$21</f>
        <v>0.27400000000000002</v>
      </c>
      <c r="D127" s="4">
        <f>'2036_DS_PM'!$P$21</f>
        <v>1.8</v>
      </c>
      <c r="E127" s="4">
        <f>'2036_DS_PM'!$R$21</f>
        <v>6.7</v>
      </c>
    </row>
    <row r="128" spans="1:5" ht="15.75" thickBot="1" x14ac:dyDescent="0.3">
      <c r="A128" s="39"/>
      <c r="B128" s="4" t="str">
        <f t="shared" si="2"/>
        <v>Eastern Circulatory Ahead</v>
      </c>
      <c r="C128" s="33">
        <f>'2036_DS_PM'!$L$22</f>
        <v>0.499</v>
      </c>
      <c r="D128" s="4">
        <f>'2036_DS_PM'!$P$22</f>
        <v>0.8</v>
      </c>
      <c r="E128" s="4">
        <f>'2036_DS_PM'!$R$22</f>
        <v>1.4</v>
      </c>
    </row>
    <row r="129" spans="1:5" ht="15.75" thickBot="1" x14ac:dyDescent="0.3">
      <c r="A129" s="39"/>
      <c r="B129" s="4" t="str">
        <f t="shared" si="2"/>
        <v>Eastern Circulatory Right Ahead</v>
      </c>
      <c r="C129" s="33">
        <f>'2036_DS_PM'!$L$23</f>
        <v>0.50700000000000001</v>
      </c>
      <c r="D129" s="4">
        <f>'2036_DS_PM'!$P$23</f>
        <v>1.3</v>
      </c>
      <c r="E129" s="4">
        <f>'2036_DS_PM'!$R$23</f>
        <v>7.6</v>
      </c>
    </row>
    <row r="130" spans="1:5" ht="15.75" thickBot="1" x14ac:dyDescent="0.3">
      <c r="A130" s="39"/>
      <c r="B130" s="4" t="str">
        <f t="shared" si="2"/>
        <v>Eastern Circulatory Right</v>
      </c>
      <c r="C130" s="33">
        <f>'2036_DS_PM'!$L$24</f>
        <v>0.4</v>
      </c>
      <c r="D130" s="4">
        <f>'2036_DS_PM'!$P$24</f>
        <v>0.6</v>
      </c>
      <c r="E130" s="4">
        <f>'2036_DS_PM'!$R$24</f>
        <v>1.5</v>
      </c>
    </row>
    <row r="131" spans="1:5" ht="15.75" thickBot="1" x14ac:dyDescent="0.3">
      <c r="A131" s="39"/>
      <c r="B131" s="4" t="str">
        <f t="shared" si="2"/>
        <v>Southern Circulatory Ahead</v>
      </c>
      <c r="C131" s="33">
        <f>'2036_DS_PM'!$L$25</f>
        <v>0.11</v>
      </c>
      <c r="D131" s="4">
        <f>'2036_DS_PM'!$P$25</f>
        <v>0.1</v>
      </c>
      <c r="E131" s="4">
        <f>'2036_DS_PM'!$R$25</f>
        <v>0.1</v>
      </c>
    </row>
    <row r="132" spans="1:5" ht="15.75" thickBot="1" x14ac:dyDescent="0.3">
      <c r="A132" s="39"/>
      <c r="B132" s="4" t="str">
        <f t="shared" si="2"/>
        <v>Southern Circulatory Right Ahead</v>
      </c>
      <c r="C132" s="33">
        <f>'2036_DS_PM'!$L$26</f>
        <v>0.38300000000000001</v>
      </c>
      <c r="D132" s="4">
        <f>'2036_DS_PM'!$P$26</f>
        <v>0.3</v>
      </c>
      <c r="E132" s="4">
        <f>'2036_DS_PM'!$R$26</f>
        <v>0.3</v>
      </c>
    </row>
    <row r="133" spans="1:5" ht="15.75" thickBot="1" x14ac:dyDescent="0.3">
      <c r="A133" s="39"/>
      <c r="B133" s="4" t="str">
        <f t="shared" si="2"/>
        <v>Southern Circulatory Right</v>
      </c>
      <c r="C133" s="33">
        <f>'2036_DS_PM'!$L$27</f>
        <v>0.21099999999999999</v>
      </c>
      <c r="D133" s="4">
        <f>'2036_DS_PM'!$P$27</f>
        <v>0.1</v>
      </c>
      <c r="E133" s="4">
        <f>'2036_DS_PM'!$R$27</f>
        <v>0.1</v>
      </c>
    </row>
    <row r="134" spans="1:5" ht="15.75" thickBot="1" x14ac:dyDescent="0.3">
      <c r="A134" s="39"/>
      <c r="B134" s="4" t="str">
        <f t="shared" si="2"/>
        <v>Western Circulatory Ahead</v>
      </c>
      <c r="C134" s="33">
        <f>'2036_DS_PM'!$L$28</f>
        <v>0.48599999999999999</v>
      </c>
      <c r="D134" s="4">
        <f>'2036_DS_PM'!$P$28</f>
        <v>2.2999999999999998</v>
      </c>
      <c r="E134" s="4">
        <f>'2036_DS_PM'!$R$28</f>
        <v>7.8</v>
      </c>
    </row>
    <row r="135" spans="1:5" ht="15.75" thickBot="1" x14ac:dyDescent="0.3">
      <c r="A135" s="39"/>
      <c r="B135" s="4" t="str">
        <f t="shared" si="2"/>
        <v>Western Circulatory Right Ahead</v>
      </c>
      <c r="C135" s="33">
        <f>'2036_DS_PM'!$L$29</f>
        <v>0.497</v>
      </c>
      <c r="D135" s="4">
        <f>'2036_DS_PM'!$P$29</f>
        <v>2.2999999999999998</v>
      </c>
      <c r="E135" s="4">
        <f>'2036_DS_PM'!$R$29</f>
        <v>7.2</v>
      </c>
    </row>
    <row r="136" spans="1:5" ht="15.75" thickBot="1" x14ac:dyDescent="0.3">
      <c r="A136" s="39"/>
      <c r="B136" s="4" t="str">
        <f t="shared" si="2"/>
        <v>Western Circulatory Right</v>
      </c>
      <c r="C136" s="33">
        <f>'2036_DS_PM'!$L$30</f>
        <v>0.67500000000000004</v>
      </c>
      <c r="D136" s="4">
        <f>'2036_DS_PM'!$P$30</f>
        <v>3.5</v>
      </c>
      <c r="E136" s="4">
        <f>'2036_DS_PM'!$R$30</f>
        <v>12.6</v>
      </c>
    </row>
  </sheetData>
  <mergeCells count="5">
    <mergeCell ref="A2:A28"/>
    <mergeCell ref="A29:A55"/>
    <mergeCell ref="A56:A82"/>
    <mergeCell ref="A83:A109"/>
    <mergeCell ref="A110:A136"/>
  </mergeCells>
  <conditionalFormatting sqref="C2:C136">
    <cfRule type="cellIs" dxfId="1" priority="1" operator="greater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DE9D-2F4D-4E93-8E05-2A8B4BC8CBAF}">
  <dimension ref="A1:R36"/>
  <sheetViews>
    <sheetView topLeftCell="F1" workbookViewId="0">
      <selection activeCell="J8" sqref="J8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0.83199999999999996</v>
      </c>
      <c r="M2" s="9">
        <v>1375</v>
      </c>
      <c r="N2" s="9">
        <v>0</v>
      </c>
      <c r="O2" s="9">
        <v>0</v>
      </c>
      <c r="P2" s="9">
        <v>67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0.83199999999999996</v>
      </c>
      <c r="M3" s="13">
        <v>1375</v>
      </c>
      <c r="N3" s="13">
        <v>0</v>
      </c>
      <c r="O3" s="13">
        <v>0</v>
      </c>
      <c r="P3" s="13">
        <v>67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22</v>
      </c>
      <c r="H4" s="17" t="s">
        <v>29</v>
      </c>
      <c r="I4" s="17">
        <v>413</v>
      </c>
      <c r="J4" s="17">
        <v>1988</v>
      </c>
      <c r="K4" s="17">
        <v>522</v>
      </c>
      <c r="L4" s="18">
        <v>0.79100000000000004</v>
      </c>
      <c r="M4" s="17" t="s">
        <v>29</v>
      </c>
      <c r="N4" s="17" t="s">
        <v>29</v>
      </c>
      <c r="O4" s="17" t="s">
        <v>29</v>
      </c>
      <c r="P4" s="17">
        <v>5</v>
      </c>
      <c r="Q4" s="17">
        <v>43.5</v>
      </c>
      <c r="R4" s="19">
        <v>10.3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22</v>
      </c>
      <c r="H5" s="21" t="s">
        <v>29</v>
      </c>
      <c r="I5" s="21">
        <v>563</v>
      </c>
      <c r="J5" s="21" t="s">
        <v>39</v>
      </c>
      <c r="K5" s="21" t="s">
        <v>40</v>
      </c>
      <c r="L5" s="21" t="s">
        <v>41</v>
      </c>
      <c r="M5" s="21" t="s">
        <v>29</v>
      </c>
      <c r="N5" s="21" t="s">
        <v>29</v>
      </c>
      <c r="O5" s="21" t="s">
        <v>29</v>
      </c>
      <c r="P5" s="21" t="s">
        <v>42</v>
      </c>
      <c r="Q5" s="21" t="s">
        <v>43</v>
      </c>
      <c r="R5" s="23">
        <v>6.6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375</v>
      </c>
      <c r="J6" s="17">
        <v>1910</v>
      </c>
      <c r="K6" s="17">
        <v>1910</v>
      </c>
      <c r="L6" s="18">
        <v>0.19600000000000001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14</v>
      </c>
      <c r="H7" s="21" t="s">
        <v>29</v>
      </c>
      <c r="I7" s="21">
        <v>312</v>
      </c>
      <c r="J7" s="21">
        <v>2166</v>
      </c>
      <c r="K7" s="21">
        <v>379</v>
      </c>
      <c r="L7" s="22">
        <v>0.82299999999999995</v>
      </c>
      <c r="M7" s="21" t="s">
        <v>29</v>
      </c>
      <c r="N7" s="21" t="s">
        <v>29</v>
      </c>
      <c r="O7" s="21" t="s">
        <v>29</v>
      </c>
      <c r="P7" s="21">
        <v>4.9000000000000004</v>
      </c>
      <c r="Q7" s="21">
        <v>57</v>
      </c>
      <c r="R7" s="23">
        <v>8.9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14</v>
      </c>
      <c r="H8" s="17" t="s">
        <v>29</v>
      </c>
      <c r="I8" s="17">
        <v>316</v>
      </c>
      <c r="J8" s="17">
        <v>2205</v>
      </c>
      <c r="K8" s="17">
        <v>386</v>
      </c>
      <c r="L8" s="18">
        <v>0.81899999999999995</v>
      </c>
      <c r="M8" s="17" t="s">
        <v>29</v>
      </c>
      <c r="N8" s="17" t="s">
        <v>29</v>
      </c>
      <c r="O8" s="17" t="s">
        <v>29</v>
      </c>
      <c r="P8" s="17">
        <v>4.9000000000000004</v>
      </c>
      <c r="Q8" s="17">
        <v>56.1</v>
      </c>
      <c r="R8" s="19">
        <v>8.9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78</v>
      </c>
      <c r="H9" s="21" t="s">
        <v>29</v>
      </c>
      <c r="I9" s="21">
        <v>784</v>
      </c>
      <c r="J9" s="21">
        <v>1937</v>
      </c>
      <c r="K9" s="21">
        <v>1937</v>
      </c>
      <c r="L9" s="22">
        <v>0.40500000000000003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28</v>
      </c>
      <c r="H10" s="17" t="s">
        <v>29</v>
      </c>
      <c r="I10" s="17">
        <v>1148</v>
      </c>
      <c r="J10" s="17" t="s">
        <v>52</v>
      </c>
      <c r="K10" s="17" t="s">
        <v>53</v>
      </c>
      <c r="L10" s="17" t="s">
        <v>54</v>
      </c>
      <c r="M10" s="17" t="s">
        <v>29</v>
      </c>
      <c r="N10" s="17" t="s">
        <v>29</v>
      </c>
      <c r="O10" s="17" t="s">
        <v>29</v>
      </c>
      <c r="P10" s="17" t="s">
        <v>55</v>
      </c>
      <c r="Q10" s="17" t="s">
        <v>56</v>
      </c>
      <c r="R10" s="19">
        <v>7.1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671</v>
      </c>
      <c r="J11" s="21">
        <v>2040</v>
      </c>
      <c r="K11" s="21">
        <v>880</v>
      </c>
      <c r="L11" s="22">
        <v>0.76300000000000001</v>
      </c>
      <c r="M11" s="21">
        <v>671</v>
      </c>
      <c r="N11" s="21">
        <v>0</v>
      </c>
      <c r="O11" s="21">
        <v>0</v>
      </c>
      <c r="P11" s="21">
        <v>1.6</v>
      </c>
      <c r="Q11" s="21">
        <v>8.5</v>
      </c>
      <c r="R11" s="23">
        <v>1.6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704</v>
      </c>
      <c r="J12" s="17">
        <v>2131</v>
      </c>
      <c r="K12" s="17">
        <v>916</v>
      </c>
      <c r="L12" s="18">
        <v>0.76900000000000002</v>
      </c>
      <c r="M12" s="17">
        <v>704</v>
      </c>
      <c r="N12" s="17">
        <v>0</v>
      </c>
      <c r="O12" s="17">
        <v>0</v>
      </c>
      <c r="P12" s="17">
        <v>1.9</v>
      </c>
      <c r="Q12" s="17">
        <v>9.8000000000000007</v>
      </c>
      <c r="R12" s="19">
        <v>5.2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16</v>
      </c>
      <c r="H13" s="21" t="s">
        <v>29</v>
      </c>
      <c r="I13" s="21">
        <v>292</v>
      </c>
      <c r="J13" s="21">
        <v>2133</v>
      </c>
      <c r="K13" s="21">
        <v>427</v>
      </c>
      <c r="L13" s="22">
        <v>0.68400000000000005</v>
      </c>
      <c r="M13" s="21" t="s">
        <v>29</v>
      </c>
      <c r="N13" s="21" t="s">
        <v>29</v>
      </c>
      <c r="O13" s="21" t="s">
        <v>29</v>
      </c>
      <c r="P13" s="21">
        <v>3.5</v>
      </c>
      <c r="Q13" s="21">
        <v>42.8</v>
      </c>
      <c r="R13" s="23">
        <v>7.1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16</v>
      </c>
      <c r="H14" s="17" t="s">
        <v>29</v>
      </c>
      <c r="I14" s="17">
        <v>142</v>
      </c>
      <c r="J14" s="17">
        <v>2117</v>
      </c>
      <c r="K14" s="17">
        <v>423</v>
      </c>
      <c r="L14" s="18">
        <v>0.33500000000000002</v>
      </c>
      <c r="M14" s="17" t="s">
        <v>29</v>
      </c>
      <c r="N14" s="17" t="s">
        <v>29</v>
      </c>
      <c r="O14" s="17" t="s">
        <v>29</v>
      </c>
      <c r="P14" s="17">
        <v>1.3</v>
      </c>
      <c r="Q14" s="17">
        <v>33.799999999999997</v>
      </c>
      <c r="R14" s="19">
        <v>2.9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16</v>
      </c>
      <c r="H15" s="21" t="s">
        <v>29</v>
      </c>
      <c r="I15" s="21">
        <v>326</v>
      </c>
      <c r="J15" s="21">
        <v>2089</v>
      </c>
      <c r="K15" s="21">
        <v>392</v>
      </c>
      <c r="L15" s="22">
        <v>0.83199999999999996</v>
      </c>
      <c r="M15" s="21" t="s">
        <v>29</v>
      </c>
      <c r="N15" s="21" t="s">
        <v>29</v>
      </c>
      <c r="O15" s="21" t="s">
        <v>29</v>
      </c>
      <c r="P15" s="21">
        <v>5.2</v>
      </c>
      <c r="Q15" s="21">
        <v>56.9</v>
      </c>
      <c r="R15" s="23">
        <v>9.3000000000000007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44</v>
      </c>
      <c r="H16" s="17" t="s">
        <v>29</v>
      </c>
      <c r="I16" s="17">
        <v>692</v>
      </c>
      <c r="J16" s="17">
        <v>1900</v>
      </c>
      <c r="K16" s="17">
        <v>1045</v>
      </c>
      <c r="L16" s="18">
        <v>0.66200000000000003</v>
      </c>
      <c r="M16" s="17" t="s">
        <v>29</v>
      </c>
      <c r="N16" s="17" t="s">
        <v>29</v>
      </c>
      <c r="O16" s="17" t="s">
        <v>29</v>
      </c>
      <c r="P16" s="17">
        <v>3.5</v>
      </c>
      <c r="Q16" s="17">
        <v>18.3</v>
      </c>
      <c r="R16" s="30">
        <v>11.8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44</v>
      </c>
      <c r="H17" s="21" t="s">
        <v>29</v>
      </c>
      <c r="I17" s="21">
        <v>669</v>
      </c>
      <c r="J17" s="21">
        <v>2106</v>
      </c>
      <c r="K17" s="21">
        <v>1158</v>
      </c>
      <c r="L17" s="22">
        <v>0.57799999999999996</v>
      </c>
      <c r="M17" s="21" t="s">
        <v>29</v>
      </c>
      <c r="N17" s="21" t="s">
        <v>29</v>
      </c>
      <c r="O17" s="21" t="s">
        <v>29</v>
      </c>
      <c r="P17" s="21">
        <v>3.4</v>
      </c>
      <c r="Q17" s="21">
        <v>18.2</v>
      </c>
      <c r="R17" s="25">
        <v>12.2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44</v>
      </c>
      <c r="H18" s="17" t="s">
        <v>29</v>
      </c>
      <c r="I18" s="17">
        <v>446</v>
      </c>
      <c r="J18" s="17">
        <v>2077</v>
      </c>
      <c r="K18" s="17">
        <v>1142</v>
      </c>
      <c r="L18" s="18">
        <v>0.39</v>
      </c>
      <c r="M18" s="17" t="s">
        <v>29</v>
      </c>
      <c r="N18" s="17" t="s">
        <v>29</v>
      </c>
      <c r="O18" s="17" t="s">
        <v>29</v>
      </c>
      <c r="P18" s="17">
        <v>3</v>
      </c>
      <c r="Q18" s="17">
        <v>24.5</v>
      </c>
      <c r="R18" s="19">
        <v>7.5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52</v>
      </c>
      <c r="H19" s="21" t="s">
        <v>29</v>
      </c>
      <c r="I19" s="21">
        <v>657</v>
      </c>
      <c r="J19" s="21">
        <v>2112</v>
      </c>
      <c r="K19" s="21">
        <v>1373</v>
      </c>
      <c r="L19" s="22">
        <v>0.47899999999999998</v>
      </c>
      <c r="M19" s="21" t="s">
        <v>29</v>
      </c>
      <c r="N19" s="21" t="s">
        <v>29</v>
      </c>
      <c r="O19" s="21" t="s">
        <v>29</v>
      </c>
      <c r="P19" s="21">
        <v>1.2</v>
      </c>
      <c r="Q19" s="21">
        <v>6.8</v>
      </c>
      <c r="R19" s="25">
        <v>7.3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52</v>
      </c>
      <c r="H20" s="17" t="s">
        <v>29</v>
      </c>
      <c r="I20" s="17">
        <v>617</v>
      </c>
      <c r="J20" s="17">
        <v>2150</v>
      </c>
      <c r="K20" s="17">
        <v>1371</v>
      </c>
      <c r="L20" s="18">
        <v>0.45</v>
      </c>
      <c r="M20" s="17" t="s">
        <v>29</v>
      </c>
      <c r="N20" s="17" t="s">
        <v>29</v>
      </c>
      <c r="O20" s="17" t="s">
        <v>29</v>
      </c>
      <c r="P20" s="17">
        <v>0.8</v>
      </c>
      <c r="Q20" s="17">
        <v>4.9000000000000004</v>
      </c>
      <c r="R20" s="19">
        <v>1.9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52</v>
      </c>
      <c r="H21" s="21" t="s">
        <v>29</v>
      </c>
      <c r="I21" s="21">
        <v>392</v>
      </c>
      <c r="J21" s="21">
        <v>2097</v>
      </c>
      <c r="K21" s="21">
        <v>1389</v>
      </c>
      <c r="L21" s="22">
        <v>0.28199999999999997</v>
      </c>
      <c r="M21" s="21" t="s">
        <v>29</v>
      </c>
      <c r="N21" s="21" t="s">
        <v>29</v>
      </c>
      <c r="O21" s="21" t="s">
        <v>29</v>
      </c>
      <c r="P21" s="21">
        <v>1.2</v>
      </c>
      <c r="Q21" s="21">
        <v>11.1</v>
      </c>
      <c r="R21" s="23">
        <v>7.3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436</v>
      </c>
      <c r="J22" s="17">
        <v>2088</v>
      </c>
      <c r="K22" s="17">
        <v>589</v>
      </c>
      <c r="L22" s="18">
        <v>0.74</v>
      </c>
      <c r="M22" s="17" t="s">
        <v>29</v>
      </c>
      <c r="N22" s="17" t="s">
        <v>29</v>
      </c>
      <c r="O22" s="17" t="s">
        <v>29</v>
      </c>
      <c r="P22" s="17">
        <v>2.9</v>
      </c>
      <c r="Q22" s="17">
        <v>24.3</v>
      </c>
      <c r="R22" s="19">
        <v>5.6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461</v>
      </c>
      <c r="J23" s="21">
        <v>2205</v>
      </c>
      <c r="K23" s="21">
        <v>622</v>
      </c>
      <c r="L23" s="22">
        <v>0.74099999999999999</v>
      </c>
      <c r="M23" s="21" t="s">
        <v>29</v>
      </c>
      <c r="N23" s="21" t="s">
        <v>29</v>
      </c>
      <c r="O23" s="21" t="s">
        <v>29</v>
      </c>
      <c r="P23" s="21">
        <v>3</v>
      </c>
      <c r="Q23" s="21">
        <v>23.7</v>
      </c>
      <c r="R23" s="23">
        <v>5.9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352</v>
      </c>
      <c r="J24" s="17">
        <v>2221</v>
      </c>
      <c r="K24" s="17">
        <v>626</v>
      </c>
      <c r="L24" s="18">
        <v>0.56200000000000006</v>
      </c>
      <c r="M24" s="17" t="s">
        <v>29</v>
      </c>
      <c r="N24" s="17" t="s">
        <v>29</v>
      </c>
      <c r="O24" s="17" t="s">
        <v>29</v>
      </c>
      <c r="P24" s="17">
        <v>1.8</v>
      </c>
      <c r="Q24" s="17">
        <v>18.5</v>
      </c>
      <c r="R24" s="19">
        <v>3.9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94</v>
      </c>
      <c r="J25" s="21">
        <v>1977</v>
      </c>
      <c r="K25" s="21">
        <v>1977</v>
      </c>
      <c r="L25" s="22">
        <v>4.8000000000000001E-2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901</v>
      </c>
      <c r="J26" s="17">
        <v>2117</v>
      </c>
      <c r="K26" s="17">
        <v>2117</v>
      </c>
      <c r="L26" s="18">
        <v>0.42599999999999999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1.5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598</v>
      </c>
      <c r="J27" s="21">
        <v>2115</v>
      </c>
      <c r="K27" s="21">
        <v>2115</v>
      </c>
      <c r="L27" s="22">
        <v>0.28299999999999997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50</v>
      </c>
      <c r="H28" s="17" t="s">
        <v>29</v>
      </c>
      <c r="I28" s="17">
        <v>706</v>
      </c>
      <c r="J28" s="17">
        <v>2091</v>
      </c>
      <c r="K28" s="17">
        <v>1307</v>
      </c>
      <c r="L28" s="18">
        <v>0.54</v>
      </c>
      <c r="M28" s="17" t="s">
        <v>29</v>
      </c>
      <c r="N28" s="17" t="s">
        <v>29</v>
      </c>
      <c r="O28" s="17" t="s">
        <v>29</v>
      </c>
      <c r="P28" s="17">
        <v>2.2999999999999998</v>
      </c>
      <c r="Q28" s="17">
        <v>11.5</v>
      </c>
      <c r="R28" s="19">
        <v>9.4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50</v>
      </c>
      <c r="H29" s="21" t="s">
        <v>29</v>
      </c>
      <c r="I29" s="21">
        <v>655</v>
      </c>
      <c r="J29" s="21">
        <v>1948</v>
      </c>
      <c r="K29" s="21">
        <v>1217</v>
      </c>
      <c r="L29" s="22">
        <v>0.53800000000000003</v>
      </c>
      <c r="M29" s="21" t="s">
        <v>29</v>
      </c>
      <c r="N29" s="21" t="s">
        <v>29</v>
      </c>
      <c r="O29" s="21" t="s">
        <v>29</v>
      </c>
      <c r="P29" s="21">
        <v>2.1</v>
      </c>
      <c r="Q29" s="21">
        <v>11.7</v>
      </c>
      <c r="R29" s="23">
        <v>8.8000000000000007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50</v>
      </c>
      <c r="H30" s="27" t="s">
        <v>29</v>
      </c>
      <c r="I30" s="27">
        <v>647</v>
      </c>
      <c r="J30" s="27">
        <v>2027</v>
      </c>
      <c r="K30" s="27">
        <v>1242</v>
      </c>
      <c r="L30" s="32">
        <v>0.52100000000000002</v>
      </c>
      <c r="M30" s="27" t="s">
        <v>29</v>
      </c>
      <c r="N30" s="27" t="s">
        <v>29</v>
      </c>
      <c r="O30" s="27" t="s">
        <v>29</v>
      </c>
      <c r="P30" s="27">
        <v>2.1</v>
      </c>
      <c r="Q30" s="27">
        <v>11.8</v>
      </c>
      <c r="R30" s="28">
        <v>8.6</v>
      </c>
    </row>
    <row r="31" spans="1:18" ht="15.75" thickTop="1" x14ac:dyDescent="0.25">
      <c r="A31" s="46" t="s">
        <v>80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81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83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84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ECCC-B461-40E7-8C2F-C034FC4E8316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0.96099999999999997</v>
      </c>
      <c r="M2" s="9">
        <v>1495</v>
      </c>
      <c r="N2" s="9">
        <v>0</v>
      </c>
      <c r="O2" s="9">
        <v>0</v>
      </c>
      <c r="P2" s="9">
        <v>61.4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0.96099999999999997</v>
      </c>
      <c r="M3" s="13">
        <v>1495</v>
      </c>
      <c r="N3" s="13">
        <v>0</v>
      </c>
      <c r="O3" s="13">
        <v>0</v>
      </c>
      <c r="P3" s="13">
        <v>61.4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427</v>
      </c>
      <c r="J4" s="17">
        <v>1989</v>
      </c>
      <c r="K4" s="17">
        <v>572</v>
      </c>
      <c r="L4" s="18">
        <v>0.747</v>
      </c>
      <c r="M4" s="17" t="s">
        <v>29</v>
      </c>
      <c r="N4" s="17" t="s">
        <v>29</v>
      </c>
      <c r="O4" s="17" t="s">
        <v>29</v>
      </c>
      <c r="P4" s="17">
        <v>4.5</v>
      </c>
      <c r="Q4" s="17">
        <v>38</v>
      </c>
      <c r="R4" s="19">
        <v>10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482</v>
      </c>
      <c r="J5" s="21" t="s">
        <v>39</v>
      </c>
      <c r="K5" s="21" t="s">
        <v>85</v>
      </c>
      <c r="L5" s="21" t="s">
        <v>86</v>
      </c>
      <c r="M5" s="21" t="s">
        <v>29</v>
      </c>
      <c r="N5" s="21" t="s">
        <v>29</v>
      </c>
      <c r="O5" s="21" t="s">
        <v>29</v>
      </c>
      <c r="P5" s="21" t="s">
        <v>87</v>
      </c>
      <c r="Q5" s="21" t="s">
        <v>88</v>
      </c>
      <c r="R5" s="23">
        <v>5.6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586</v>
      </c>
      <c r="J6" s="17">
        <v>1910</v>
      </c>
      <c r="K6" s="17">
        <v>1910</v>
      </c>
      <c r="L6" s="18">
        <v>0.307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1.4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13</v>
      </c>
      <c r="H7" s="21" t="s">
        <v>29</v>
      </c>
      <c r="I7" s="21">
        <v>289</v>
      </c>
      <c r="J7" s="21">
        <v>2166</v>
      </c>
      <c r="K7" s="21">
        <v>352</v>
      </c>
      <c r="L7" s="22">
        <v>0.82099999999999995</v>
      </c>
      <c r="M7" s="21" t="s">
        <v>29</v>
      </c>
      <c r="N7" s="21" t="s">
        <v>29</v>
      </c>
      <c r="O7" s="21" t="s">
        <v>29</v>
      </c>
      <c r="P7" s="21">
        <v>4.7</v>
      </c>
      <c r="Q7" s="21">
        <v>59.1</v>
      </c>
      <c r="R7" s="23">
        <v>8.3000000000000007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13</v>
      </c>
      <c r="H8" s="17" t="s">
        <v>29</v>
      </c>
      <c r="I8" s="17">
        <v>276</v>
      </c>
      <c r="J8" s="17">
        <v>2205</v>
      </c>
      <c r="K8" s="17">
        <v>358</v>
      </c>
      <c r="L8" s="18">
        <v>0.77</v>
      </c>
      <c r="M8" s="17" t="s">
        <v>29</v>
      </c>
      <c r="N8" s="17" t="s">
        <v>29</v>
      </c>
      <c r="O8" s="17" t="s">
        <v>29</v>
      </c>
      <c r="P8" s="17">
        <v>4.0999999999999996</v>
      </c>
      <c r="Q8" s="17">
        <v>53.1</v>
      </c>
      <c r="R8" s="19">
        <v>7.4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602</v>
      </c>
      <c r="J9" s="21">
        <v>1937</v>
      </c>
      <c r="K9" s="21">
        <v>1937</v>
      </c>
      <c r="L9" s="22">
        <v>0.311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1.3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26</v>
      </c>
      <c r="H10" s="17" t="s">
        <v>29</v>
      </c>
      <c r="I10" s="17">
        <v>763</v>
      </c>
      <c r="J10" s="17" t="s">
        <v>52</v>
      </c>
      <c r="K10" s="17" t="s">
        <v>89</v>
      </c>
      <c r="L10" s="17" t="s">
        <v>90</v>
      </c>
      <c r="M10" s="17" t="s">
        <v>29</v>
      </c>
      <c r="N10" s="17" t="s">
        <v>29</v>
      </c>
      <c r="O10" s="17" t="s">
        <v>29</v>
      </c>
      <c r="P10" s="17" t="s">
        <v>91</v>
      </c>
      <c r="Q10" s="17" t="s">
        <v>92</v>
      </c>
      <c r="R10" s="19">
        <v>4.2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535</v>
      </c>
      <c r="J11" s="21">
        <v>2040</v>
      </c>
      <c r="K11" s="21">
        <v>870</v>
      </c>
      <c r="L11" s="22">
        <v>0.61499999999999999</v>
      </c>
      <c r="M11" s="21">
        <v>535</v>
      </c>
      <c r="N11" s="21">
        <v>0</v>
      </c>
      <c r="O11" s="21">
        <v>0</v>
      </c>
      <c r="P11" s="21">
        <v>0.8</v>
      </c>
      <c r="Q11" s="21">
        <v>5.4</v>
      </c>
      <c r="R11" s="23">
        <v>1.4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960</v>
      </c>
      <c r="J12" s="17">
        <v>2131</v>
      </c>
      <c r="K12" s="17">
        <v>1051</v>
      </c>
      <c r="L12" s="36">
        <v>0.91400000000000003</v>
      </c>
      <c r="M12" s="17">
        <v>960</v>
      </c>
      <c r="N12" s="17">
        <v>0</v>
      </c>
      <c r="O12" s="17">
        <v>0</v>
      </c>
      <c r="P12" s="17">
        <v>5.4</v>
      </c>
      <c r="Q12" s="17">
        <v>20.399999999999999</v>
      </c>
      <c r="R12" s="19">
        <v>21.6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10</v>
      </c>
      <c r="H13" s="21" t="s">
        <v>29</v>
      </c>
      <c r="I13" s="21">
        <v>192</v>
      </c>
      <c r="J13" s="21">
        <v>2133</v>
      </c>
      <c r="K13" s="21">
        <v>267</v>
      </c>
      <c r="L13" s="22">
        <v>0.72</v>
      </c>
      <c r="M13" s="21" t="s">
        <v>29</v>
      </c>
      <c r="N13" s="21" t="s">
        <v>29</v>
      </c>
      <c r="O13" s="21" t="s">
        <v>29</v>
      </c>
      <c r="P13" s="21">
        <v>3</v>
      </c>
      <c r="Q13" s="21">
        <v>57</v>
      </c>
      <c r="R13" s="23">
        <v>5.3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10</v>
      </c>
      <c r="H14" s="17" t="s">
        <v>29</v>
      </c>
      <c r="I14" s="17">
        <v>183</v>
      </c>
      <c r="J14" s="17">
        <v>2117</v>
      </c>
      <c r="K14" s="17">
        <v>265</v>
      </c>
      <c r="L14" s="18">
        <v>0.69199999999999995</v>
      </c>
      <c r="M14" s="17" t="s">
        <v>29</v>
      </c>
      <c r="N14" s="17" t="s">
        <v>29</v>
      </c>
      <c r="O14" s="17" t="s">
        <v>29</v>
      </c>
      <c r="P14" s="17">
        <v>2.8</v>
      </c>
      <c r="Q14" s="17">
        <v>55</v>
      </c>
      <c r="R14" s="19">
        <v>5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10</v>
      </c>
      <c r="H15" s="21" t="s">
        <v>29</v>
      </c>
      <c r="I15" s="21">
        <v>276</v>
      </c>
      <c r="J15" s="21">
        <v>2089</v>
      </c>
      <c r="K15" s="21">
        <v>287</v>
      </c>
      <c r="L15" s="29">
        <v>0.96099999999999997</v>
      </c>
      <c r="M15" s="21" t="s">
        <v>29</v>
      </c>
      <c r="N15" s="21" t="s">
        <v>29</v>
      </c>
      <c r="O15" s="21" t="s">
        <v>29</v>
      </c>
      <c r="P15" s="21">
        <v>8.6</v>
      </c>
      <c r="Q15" s="21">
        <v>112</v>
      </c>
      <c r="R15" s="23">
        <v>12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620</v>
      </c>
      <c r="J16" s="17">
        <v>1900</v>
      </c>
      <c r="K16" s="17">
        <v>997</v>
      </c>
      <c r="L16" s="18">
        <v>0.622</v>
      </c>
      <c r="M16" s="17" t="s">
        <v>29</v>
      </c>
      <c r="N16" s="17" t="s">
        <v>29</v>
      </c>
      <c r="O16" s="17" t="s">
        <v>29</v>
      </c>
      <c r="P16" s="17">
        <v>2.4</v>
      </c>
      <c r="Q16" s="17">
        <v>13.9</v>
      </c>
      <c r="R16" s="19">
        <v>8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669</v>
      </c>
      <c r="J17" s="21">
        <v>2106</v>
      </c>
      <c r="K17" s="21">
        <v>1106</v>
      </c>
      <c r="L17" s="22">
        <v>0.60499999999999998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12.8</v>
      </c>
      <c r="R17" s="23">
        <v>6.7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548</v>
      </c>
      <c r="J18" s="17">
        <v>2077</v>
      </c>
      <c r="K18" s="17">
        <v>1116</v>
      </c>
      <c r="L18" s="18">
        <v>0.49099999999999999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8.3000000000000007</v>
      </c>
      <c r="R18" s="19">
        <v>3.6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53</v>
      </c>
      <c r="H19" s="21" t="s">
        <v>29</v>
      </c>
      <c r="I19" s="21">
        <v>816</v>
      </c>
      <c r="J19" s="21">
        <v>2112</v>
      </c>
      <c r="K19" s="21">
        <v>1399</v>
      </c>
      <c r="L19" s="22">
        <v>0.58299999999999996</v>
      </c>
      <c r="M19" s="21" t="s">
        <v>29</v>
      </c>
      <c r="N19" s="21" t="s">
        <v>29</v>
      </c>
      <c r="O19" s="21" t="s">
        <v>29</v>
      </c>
      <c r="P19" s="21">
        <v>2.5</v>
      </c>
      <c r="Q19" s="21">
        <v>11.2</v>
      </c>
      <c r="R19" s="25">
        <v>11.5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53</v>
      </c>
      <c r="H20" s="17" t="s">
        <v>29</v>
      </c>
      <c r="I20" s="17">
        <v>720</v>
      </c>
      <c r="J20" s="17">
        <v>2150</v>
      </c>
      <c r="K20" s="17">
        <v>1424</v>
      </c>
      <c r="L20" s="18">
        <v>0.505</v>
      </c>
      <c r="M20" s="17" t="s">
        <v>29</v>
      </c>
      <c r="N20" s="17" t="s">
        <v>29</v>
      </c>
      <c r="O20" s="17" t="s">
        <v>29</v>
      </c>
      <c r="P20" s="17">
        <v>1.2</v>
      </c>
      <c r="Q20" s="17">
        <v>6.1</v>
      </c>
      <c r="R20" s="19">
        <v>3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53</v>
      </c>
      <c r="H21" s="21" t="s">
        <v>29</v>
      </c>
      <c r="I21" s="21">
        <v>310</v>
      </c>
      <c r="J21" s="21">
        <v>2097</v>
      </c>
      <c r="K21" s="21">
        <v>1415</v>
      </c>
      <c r="L21" s="22">
        <v>0.219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4.8</v>
      </c>
      <c r="R21" s="23">
        <v>5.3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26</v>
      </c>
      <c r="H22" s="17" t="s">
        <v>29</v>
      </c>
      <c r="I22" s="17">
        <v>402</v>
      </c>
      <c r="J22" s="17">
        <v>2088</v>
      </c>
      <c r="K22" s="17">
        <v>679</v>
      </c>
      <c r="L22" s="18">
        <v>0.59199999999999997</v>
      </c>
      <c r="M22" s="17" t="s">
        <v>29</v>
      </c>
      <c r="N22" s="17" t="s">
        <v>29</v>
      </c>
      <c r="O22" s="17" t="s">
        <v>29</v>
      </c>
      <c r="P22" s="17">
        <v>1.7</v>
      </c>
      <c r="Q22" s="17">
        <v>14.9</v>
      </c>
      <c r="R22" s="19">
        <v>4.8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26</v>
      </c>
      <c r="H23" s="21" t="s">
        <v>29</v>
      </c>
      <c r="I23" s="21">
        <v>435</v>
      </c>
      <c r="J23" s="21">
        <v>2205</v>
      </c>
      <c r="K23" s="21">
        <v>717</v>
      </c>
      <c r="L23" s="22">
        <v>0.60699999999999998</v>
      </c>
      <c r="M23" s="21" t="s">
        <v>29</v>
      </c>
      <c r="N23" s="21" t="s">
        <v>29</v>
      </c>
      <c r="O23" s="21" t="s">
        <v>29</v>
      </c>
      <c r="P23" s="21">
        <v>1.8</v>
      </c>
      <c r="Q23" s="21">
        <v>14.9</v>
      </c>
      <c r="R23" s="23">
        <v>8.3000000000000007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26</v>
      </c>
      <c r="H24" s="17" t="s">
        <v>29</v>
      </c>
      <c r="I24" s="17">
        <v>277</v>
      </c>
      <c r="J24" s="17">
        <v>2221</v>
      </c>
      <c r="K24" s="17">
        <v>722</v>
      </c>
      <c r="L24" s="18">
        <v>0.38400000000000001</v>
      </c>
      <c r="M24" s="17" t="s">
        <v>29</v>
      </c>
      <c r="N24" s="17" t="s">
        <v>29</v>
      </c>
      <c r="O24" s="17" t="s">
        <v>29</v>
      </c>
      <c r="P24" s="17">
        <v>1.6</v>
      </c>
      <c r="Q24" s="17">
        <v>21.4</v>
      </c>
      <c r="R24" s="19">
        <v>6.4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137</v>
      </c>
      <c r="J25" s="21">
        <v>1977</v>
      </c>
      <c r="K25" s="21">
        <v>1977</v>
      </c>
      <c r="L25" s="22">
        <v>6.9000000000000006E-2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661</v>
      </c>
      <c r="J26" s="17">
        <v>2117</v>
      </c>
      <c r="K26" s="17">
        <v>2117</v>
      </c>
      <c r="L26" s="18">
        <v>0.312</v>
      </c>
      <c r="M26" s="17" t="s">
        <v>29</v>
      </c>
      <c r="N26" s="17" t="s">
        <v>29</v>
      </c>
      <c r="O26" s="17" t="s">
        <v>29</v>
      </c>
      <c r="P26" s="17">
        <v>0.2</v>
      </c>
      <c r="Q26" s="17">
        <v>1.2</v>
      </c>
      <c r="R26" s="19">
        <v>0.2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379</v>
      </c>
      <c r="J27" s="21">
        <v>2115</v>
      </c>
      <c r="K27" s="21">
        <v>2115</v>
      </c>
      <c r="L27" s="22">
        <v>0.17899999999999999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56</v>
      </c>
      <c r="H28" s="17" t="s">
        <v>29</v>
      </c>
      <c r="I28" s="17">
        <v>543</v>
      </c>
      <c r="J28" s="17">
        <v>2091</v>
      </c>
      <c r="K28" s="17">
        <v>1464</v>
      </c>
      <c r="L28" s="18">
        <v>0.371</v>
      </c>
      <c r="M28" s="17" t="s">
        <v>29</v>
      </c>
      <c r="N28" s="17" t="s">
        <v>29</v>
      </c>
      <c r="O28" s="17" t="s">
        <v>29</v>
      </c>
      <c r="P28" s="17">
        <v>1.5</v>
      </c>
      <c r="Q28" s="17">
        <v>9.6999999999999993</v>
      </c>
      <c r="R28" s="19">
        <v>5.6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56</v>
      </c>
      <c r="H29" s="21" t="s">
        <v>29</v>
      </c>
      <c r="I29" s="21">
        <v>581</v>
      </c>
      <c r="J29" s="21">
        <v>1948</v>
      </c>
      <c r="K29" s="21">
        <v>1364</v>
      </c>
      <c r="L29" s="22">
        <v>0.42599999999999999</v>
      </c>
      <c r="M29" s="21" t="s">
        <v>29</v>
      </c>
      <c r="N29" s="21" t="s">
        <v>29</v>
      </c>
      <c r="O29" s="21" t="s">
        <v>29</v>
      </c>
      <c r="P29" s="21">
        <v>1.5</v>
      </c>
      <c r="Q29" s="21">
        <v>9.5</v>
      </c>
      <c r="R29" s="23">
        <v>5.5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56</v>
      </c>
      <c r="H30" s="27" t="s">
        <v>29</v>
      </c>
      <c r="I30" s="27">
        <v>758</v>
      </c>
      <c r="J30" s="27">
        <v>2027</v>
      </c>
      <c r="K30" s="27">
        <v>1419</v>
      </c>
      <c r="L30" s="32">
        <v>0.53400000000000003</v>
      </c>
      <c r="M30" s="27" t="s">
        <v>29</v>
      </c>
      <c r="N30" s="27" t="s">
        <v>29</v>
      </c>
      <c r="O30" s="27" t="s">
        <v>29</v>
      </c>
      <c r="P30" s="27">
        <v>1.5</v>
      </c>
      <c r="Q30" s="27">
        <v>7.2</v>
      </c>
      <c r="R30" s="28">
        <v>7.5</v>
      </c>
    </row>
    <row r="31" spans="1:18" ht="15.75" thickTop="1" x14ac:dyDescent="0.25">
      <c r="A31" s="46" t="s">
        <v>93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94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95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96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97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51C2-F032-4F2A-8EF7-7D9EE71AA2CE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0.79200000000000004</v>
      </c>
      <c r="M2" s="9">
        <v>1391</v>
      </c>
      <c r="N2" s="9">
        <v>0</v>
      </c>
      <c r="O2" s="9">
        <v>0</v>
      </c>
      <c r="P2" s="9">
        <v>62.2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0.79200000000000004</v>
      </c>
      <c r="M3" s="13">
        <v>1391</v>
      </c>
      <c r="N3" s="13">
        <v>0</v>
      </c>
      <c r="O3" s="13">
        <v>0</v>
      </c>
      <c r="P3" s="13">
        <v>62.2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417</v>
      </c>
      <c r="J4" s="17">
        <v>1988</v>
      </c>
      <c r="K4" s="17">
        <v>547</v>
      </c>
      <c r="L4" s="18">
        <v>0.76300000000000001</v>
      </c>
      <c r="M4" s="17" t="s">
        <v>29</v>
      </c>
      <c r="N4" s="17" t="s">
        <v>29</v>
      </c>
      <c r="O4" s="17" t="s">
        <v>29</v>
      </c>
      <c r="P4" s="17">
        <v>4.7</v>
      </c>
      <c r="Q4" s="17">
        <v>40.200000000000003</v>
      </c>
      <c r="R4" s="19">
        <v>10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574</v>
      </c>
      <c r="J5" s="21" t="s">
        <v>39</v>
      </c>
      <c r="K5" s="21" t="s">
        <v>98</v>
      </c>
      <c r="L5" s="21" t="s">
        <v>99</v>
      </c>
      <c r="M5" s="21" t="s">
        <v>29</v>
      </c>
      <c r="N5" s="21" t="s">
        <v>29</v>
      </c>
      <c r="O5" s="21" t="s">
        <v>29</v>
      </c>
      <c r="P5" s="21" t="s">
        <v>100</v>
      </c>
      <c r="Q5" s="21" t="s">
        <v>101</v>
      </c>
      <c r="R5" s="23">
        <v>6.6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390</v>
      </c>
      <c r="J6" s="17">
        <v>1910</v>
      </c>
      <c r="K6" s="17">
        <v>1910</v>
      </c>
      <c r="L6" s="18">
        <v>0.20399999999999999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21</v>
      </c>
      <c r="H7" s="21" t="s">
        <v>29</v>
      </c>
      <c r="I7" s="21">
        <v>328</v>
      </c>
      <c r="J7" s="21">
        <v>2166</v>
      </c>
      <c r="K7" s="21">
        <v>569</v>
      </c>
      <c r="L7" s="22">
        <v>0.57699999999999996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33.1</v>
      </c>
      <c r="R7" s="23">
        <v>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21</v>
      </c>
      <c r="H8" s="17" t="s">
        <v>29</v>
      </c>
      <c r="I8" s="17">
        <v>334</v>
      </c>
      <c r="J8" s="17">
        <v>2205</v>
      </c>
      <c r="K8" s="17">
        <v>579</v>
      </c>
      <c r="L8" s="18">
        <v>0.57699999999999996</v>
      </c>
      <c r="M8" s="17" t="s">
        <v>29</v>
      </c>
      <c r="N8" s="17" t="s">
        <v>29</v>
      </c>
      <c r="O8" s="17" t="s">
        <v>29</v>
      </c>
      <c r="P8" s="17">
        <v>3.1</v>
      </c>
      <c r="Q8" s="17">
        <v>33</v>
      </c>
      <c r="R8" s="19">
        <v>7.1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793</v>
      </c>
      <c r="J9" s="21">
        <v>1937</v>
      </c>
      <c r="K9" s="21">
        <v>1937</v>
      </c>
      <c r="L9" s="22">
        <v>0.40899999999999997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1175</v>
      </c>
      <c r="J10" s="17" t="s">
        <v>52</v>
      </c>
      <c r="K10" s="17" t="s">
        <v>102</v>
      </c>
      <c r="L10" s="17" t="s">
        <v>103</v>
      </c>
      <c r="M10" s="17" t="s">
        <v>29</v>
      </c>
      <c r="N10" s="17" t="s">
        <v>29</v>
      </c>
      <c r="O10" s="17" t="s">
        <v>29</v>
      </c>
      <c r="P10" s="17" t="s">
        <v>104</v>
      </c>
      <c r="Q10" s="17" t="s">
        <v>105</v>
      </c>
      <c r="R10" s="19">
        <v>7.3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680</v>
      </c>
      <c r="J11" s="21">
        <v>2040</v>
      </c>
      <c r="K11" s="21">
        <v>867</v>
      </c>
      <c r="L11" s="22">
        <v>0.78400000000000003</v>
      </c>
      <c r="M11" s="21">
        <v>680</v>
      </c>
      <c r="N11" s="21">
        <v>0</v>
      </c>
      <c r="O11" s="21">
        <v>0</v>
      </c>
      <c r="P11" s="21">
        <v>1.8</v>
      </c>
      <c r="Q11" s="21">
        <v>9.5</v>
      </c>
      <c r="R11" s="23">
        <v>4.2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711</v>
      </c>
      <c r="J12" s="17">
        <v>2131</v>
      </c>
      <c r="K12" s="17">
        <v>898</v>
      </c>
      <c r="L12" s="18">
        <v>0.79200000000000004</v>
      </c>
      <c r="M12" s="17">
        <v>711</v>
      </c>
      <c r="N12" s="17">
        <v>0</v>
      </c>
      <c r="O12" s="17">
        <v>0</v>
      </c>
      <c r="P12" s="17">
        <v>2.2000000000000002</v>
      </c>
      <c r="Q12" s="17">
        <v>11.1</v>
      </c>
      <c r="R12" s="19">
        <v>8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20</v>
      </c>
      <c r="H13" s="21" t="s">
        <v>29</v>
      </c>
      <c r="I13" s="21">
        <v>304</v>
      </c>
      <c r="J13" s="21">
        <v>2133</v>
      </c>
      <c r="K13" s="21">
        <v>533</v>
      </c>
      <c r="L13" s="22">
        <v>0.56999999999999995</v>
      </c>
      <c r="M13" s="21" t="s">
        <v>29</v>
      </c>
      <c r="N13" s="21" t="s">
        <v>29</v>
      </c>
      <c r="O13" s="21" t="s">
        <v>29</v>
      </c>
      <c r="P13" s="21">
        <v>2.9</v>
      </c>
      <c r="Q13" s="21">
        <v>34</v>
      </c>
      <c r="R13" s="23">
        <v>6.5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20</v>
      </c>
      <c r="H14" s="17" t="s">
        <v>29</v>
      </c>
      <c r="I14" s="17">
        <v>167</v>
      </c>
      <c r="J14" s="17">
        <v>2117</v>
      </c>
      <c r="K14" s="17">
        <v>529</v>
      </c>
      <c r="L14" s="18">
        <v>0.316</v>
      </c>
      <c r="M14" s="17" t="s">
        <v>29</v>
      </c>
      <c r="N14" s="17" t="s">
        <v>29</v>
      </c>
      <c r="O14" s="17" t="s">
        <v>29</v>
      </c>
      <c r="P14" s="17">
        <v>1.4</v>
      </c>
      <c r="Q14" s="17">
        <v>29.4</v>
      </c>
      <c r="R14" s="19">
        <v>3.2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20</v>
      </c>
      <c r="H15" s="21" t="s">
        <v>29</v>
      </c>
      <c r="I15" s="21">
        <v>330</v>
      </c>
      <c r="J15" s="21">
        <v>2089</v>
      </c>
      <c r="K15" s="21">
        <v>496</v>
      </c>
      <c r="L15" s="22">
        <v>0.66500000000000004</v>
      </c>
      <c r="M15" s="21" t="s">
        <v>29</v>
      </c>
      <c r="N15" s="21" t="s">
        <v>29</v>
      </c>
      <c r="O15" s="21" t="s">
        <v>29</v>
      </c>
      <c r="P15" s="21">
        <v>3.5</v>
      </c>
      <c r="Q15" s="21">
        <v>38.299999999999997</v>
      </c>
      <c r="R15" s="23">
        <v>7.6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713</v>
      </c>
      <c r="J16" s="17">
        <v>1900</v>
      </c>
      <c r="K16" s="17">
        <v>1021</v>
      </c>
      <c r="L16" s="18">
        <v>0.69799999999999995</v>
      </c>
      <c r="M16" s="17" t="s">
        <v>29</v>
      </c>
      <c r="N16" s="17" t="s">
        <v>29</v>
      </c>
      <c r="O16" s="17" t="s">
        <v>29</v>
      </c>
      <c r="P16" s="17">
        <v>2.8</v>
      </c>
      <c r="Q16" s="17">
        <v>14.2</v>
      </c>
      <c r="R16" s="30">
        <v>9.8000000000000007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690</v>
      </c>
      <c r="J17" s="21">
        <v>2106</v>
      </c>
      <c r="K17" s="21">
        <v>1132</v>
      </c>
      <c r="L17" s="22">
        <v>0.61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12.3</v>
      </c>
      <c r="R17" s="23">
        <v>7.9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471</v>
      </c>
      <c r="J18" s="17">
        <v>2077</v>
      </c>
      <c r="K18" s="17">
        <v>1116</v>
      </c>
      <c r="L18" s="18">
        <v>0.42199999999999999</v>
      </c>
      <c r="M18" s="17" t="s">
        <v>29</v>
      </c>
      <c r="N18" s="17" t="s">
        <v>29</v>
      </c>
      <c r="O18" s="17" t="s">
        <v>29</v>
      </c>
      <c r="P18" s="17">
        <v>0.8</v>
      </c>
      <c r="Q18" s="17">
        <v>6</v>
      </c>
      <c r="R18" s="19">
        <v>2.8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45</v>
      </c>
      <c r="H19" s="21" t="s">
        <v>29</v>
      </c>
      <c r="I19" s="21">
        <v>642</v>
      </c>
      <c r="J19" s="21">
        <v>2112</v>
      </c>
      <c r="K19" s="21">
        <v>1188</v>
      </c>
      <c r="L19" s="22">
        <v>0.54</v>
      </c>
      <c r="M19" s="21" t="s">
        <v>29</v>
      </c>
      <c r="N19" s="21" t="s">
        <v>29</v>
      </c>
      <c r="O19" s="21" t="s">
        <v>29</v>
      </c>
      <c r="P19" s="21">
        <v>2.2999999999999998</v>
      </c>
      <c r="Q19" s="21">
        <v>12.9</v>
      </c>
      <c r="R19" s="25">
        <v>12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45</v>
      </c>
      <c r="H20" s="17" t="s">
        <v>29</v>
      </c>
      <c r="I20" s="17">
        <v>648</v>
      </c>
      <c r="J20" s="17">
        <v>2150</v>
      </c>
      <c r="K20" s="17">
        <v>1182</v>
      </c>
      <c r="L20" s="18">
        <v>0.54800000000000004</v>
      </c>
      <c r="M20" s="17" t="s">
        <v>29</v>
      </c>
      <c r="N20" s="17" t="s">
        <v>29</v>
      </c>
      <c r="O20" s="17" t="s">
        <v>29</v>
      </c>
      <c r="P20" s="17">
        <v>1.6</v>
      </c>
      <c r="Q20" s="17">
        <v>9.1</v>
      </c>
      <c r="R20" s="19">
        <v>4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45</v>
      </c>
      <c r="H21" s="21" t="s">
        <v>29</v>
      </c>
      <c r="I21" s="21">
        <v>397</v>
      </c>
      <c r="J21" s="21">
        <v>2097</v>
      </c>
      <c r="K21" s="21">
        <v>1206</v>
      </c>
      <c r="L21" s="22">
        <v>0.32900000000000001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3.7</v>
      </c>
      <c r="R21" s="23">
        <v>0.9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445</v>
      </c>
      <c r="J22" s="17">
        <v>2088</v>
      </c>
      <c r="K22" s="17">
        <v>574</v>
      </c>
      <c r="L22" s="18">
        <v>0.77500000000000002</v>
      </c>
      <c r="M22" s="17" t="s">
        <v>29</v>
      </c>
      <c r="N22" s="17" t="s">
        <v>29</v>
      </c>
      <c r="O22" s="17" t="s">
        <v>29</v>
      </c>
      <c r="P22" s="17">
        <v>3.7</v>
      </c>
      <c r="Q22" s="17">
        <v>30.2</v>
      </c>
      <c r="R22" s="19">
        <v>8.5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470</v>
      </c>
      <c r="J23" s="21">
        <v>2205</v>
      </c>
      <c r="K23" s="21">
        <v>606</v>
      </c>
      <c r="L23" s="22">
        <v>0.77500000000000002</v>
      </c>
      <c r="M23" s="21" t="s">
        <v>29</v>
      </c>
      <c r="N23" s="21" t="s">
        <v>29</v>
      </c>
      <c r="O23" s="21" t="s">
        <v>29</v>
      </c>
      <c r="P23" s="21">
        <v>4.2</v>
      </c>
      <c r="Q23" s="21">
        <v>31.9</v>
      </c>
      <c r="R23" s="23">
        <v>8.3000000000000007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376</v>
      </c>
      <c r="J24" s="17">
        <v>2221</v>
      </c>
      <c r="K24" s="17">
        <v>611</v>
      </c>
      <c r="L24" s="18">
        <v>0.61599999999999999</v>
      </c>
      <c r="M24" s="17" t="s">
        <v>29</v>
      </c>
      <c r="N24" s="17" t="s">
        <v>29</v>
      </c>
      <c r="O24" s="17" t="s">
        <v>29</v>
      </c>
      <c r="P24" s="17">
        <v>2.5</v>
      </c>
      <c r="Q24" s="17">
        <v>24.4</v>
      </c>
      <c r="R24" s="19">
        <v>8.1999999999999993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103</v>
      </c>
      <c r="J25" s="21">
        <v>1977</v>
      </c>
      <c r="K25" s="21">
        <v>1977</v>
      </c>
      <c r="L25" s="22">
        <v>5.1999999999999998E-2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932</v>
      </c>
      <c r="J26" s="17">
        <v>2117</v>
      </c>
      <c r="K26" s="17">
        <v>2117</v>
      </c>
      <c r="L26" s="18">
        <v>0.44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1.5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618</v>
      </c>
      <c r="J27" s="21">
        <v>2115</v>
      </c>
      <c r="K27" s="21">
        <v>2115</v>
      </c>
      <c r="L27" s="22">
        <v>0.29199999999999998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46</v>
      </c>
      <c r="H28" s="17" t="s">
        <v>29</v>
      </c>
      <c r="I28" s="17">
        <v>719</v>
      </c>
      <c r="J28" s="17">
        <v>2091</v>
      </c>
      <c r="K28" s="17">
        <v>1202</v>
      </c>
      <c r="L28" s="18">
        <v>0.59799999999999998</v>
      </c>
      <c r="M28" s="17" t="s">
        <v>29</v>
      </c>
      <c r="N28" s="17" t="s">
        <v>29</v>
      </c>
      <c r="O28" s="17" t="s">
        <v>29</v>
      </c>
      <c r="P28" s="17">
        <v>2.6</v>
      </c>
      <c r="Q28" s="17">
        <v>12.9</v>
      </c>
      <c r="R28" s="19">
        <v>10.9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46</v>
      </c>
      <c r="H29" s="21" t="s">
        <v>29</v>
      </c>
      <c r="I29" s="21">
        <v>665</v>
      </c>
      <c r="J29" s="21">
        <v>1948</v>
      </c>
      <c r="K29" s="21">
        <v>1120</v>
      </c>
      <c r="L29" s="22">
        <v>0.59399999999999997</v>
      </c>
      <c r="M29" s="21" t="s">
        <v>29</v>
      </c>
      <c r="N29" s="21" t="s">
        <v>29</v>
      </c>
      <c r="O29" s="21" t="s">
        <v>29</v>
      </c>
      <c r="P29" s="21">
        <v>2.4</v>
      </c>
      <c r="Q29" s="21">
        <v>13.1</v>
      </c>
      <c r="R29" s="23">
        <v>10.1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46</v>
      </c>
      <c r="H30" s="27" t="s">
        <v>29</v>
      </c>
      <c r="I30" s="27">
        <v>664</v>
      </c>
      <c r="J30" s="27">
        <v>2027</v>
      </c>
      <c r="K30" s="27">
        <v>1140</v>
      </c>
      <c r="L30" s="32">
        <v>0.58199999999999996</v>
      </c>
      <c r="M30" s="27" t="s">
        <v>29</v>
      </c>
      <c r="N30" s="27" t="s">
        <v>29</v>
      </c>
      <c r="O30" s="27" t="s">
        <v>29</v>
      </c>
      <c r="P30" s="27">
        <v>2.9</v>
      </c>
      <c r="Q30" s="27">
        <v>15.9</v>
      </c>
      <c r="R30" s="28">
        <v>10.9</v>
      </c>
    </row>
    <row r="31" spans="1:18" ht="15.75" thickTop="1" x14ac:dyDescent="0.25">
      <c r="A31" s="46" t="s">
        <v>106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107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108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109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110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2196-F7AB-4D9B-AC42-32AF04A3EAB8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0.94199999999999995</v>
      </c>
      <c r="M2" s="9">
        <v>1512</v>
      </c>
      <c r="N2" s="9">
        <v>0</v>
      </c>
      <c r="O2" s="9">
        <v>0</v>
      </c>
      <c r="P2" s="9">
        <v>63.2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0.94199999999999995</v>
      </c>
      <c r="M3" s="13">
        <v>1512</v>
      </c>
      <c r="N3" s="13">
        <v>0</v>
      </c>
      <c r="O3" s="13">
        <v>0</v>
      </c>
      <c r="P3" s="13">
        <v>63.2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434</v>
      </c>
      <c r="J4" s="17">
        <v>1989</v>
      </c>
      <c r="K4" s="17">
        <v>547</v>
      </c>
      <c r="L4" s="18">
        <v>0.79300000000000004</v>
      </c>
      <c r="M4" s="17" t="s">
        <v>29</v>
      </c>
      <c r="N4" s="17" t="s">
        <v>29</v>
      </c>
      <c r="O4" s="17" t="s">
        <v>29</v>
      </c>
      <c r="P4" s="17">
        <v>5.0999999999999996</v>
      </c>
      <c r="Q4" s="17">
        <v>42.3</v>
      </c>
      <c r="R4" s="19">
        <v>10.8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492</v>
      </c>
      <c r="J5" s="21" t="s">
        <v>39</v>
      </c>
      <c r="K5" s="21" t="s">
        <v>111</v>
      </c>
      <c r="L5" s="21" t="s">
        <v>112</v>
      </c>
      <c r="M5" s="21" t="s">
        <v>29</v>
      </c>
      <c r="N5" s="21" t="s">
        <v>29</v>
      </c>
      <c r="O5" s="21" t="s">
        <v>29</v>
      </c>
      <c r="P5" s="21" t="s">
        <v>113</v>
      </c>
      <c r="Q5" s="21" t="s">
        <v>114</v>
      </c>
      <c r="R5" s="23">
        <v>5.8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611</v>
      </c>
      <c r="J6" s="17">
        <v>1910</v>
      </c>
      <c r="K6" s="17">
        <v>1910</v>
      </c>
      <c r="L6" s="18">
        <v>0.32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1.4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19</v>
      </c>
      <c r="H7" s="21" t="s">
        <v>29</v>
      </c>
      <c r="I7" s="21">
        <v>304</v>
      </c>
      <c r="J7" s="21">
        <v>2166</v>
      </c>
      <c r="K7" s="21">
        <v>514</v>
      </c>
      <c r="L7" s="22">
        <v>0.59099999999999997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35.6</v>
      </c>
      <c r="R7" s="23">
        <v>6.6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19</v>
      </c>
      <c r="H8" s="17" t="s">
        <v>29</v>
      </c>
      <c r="I8" s="17">
        <v>299</v>
      </c>
      <c r="J8" s="17">
        <v>2205</v>
      </c>
      <c r="K8" s="17">
        <v>524</v>
      </c>
      <c r="L8" s="18">
        <v>0.57099999999999995</v>
      </c>
      <c r="M8" s="17" t="s">
        <v>29</v>
      </c>
      <c r="N8" s="17" t="s">
        <v>29</v>
      </c>
      <c r="O8" s="17" t="s">
        <v>29</v>
      </c>
      <c r="P8" s="17">
        <v>2.9</v>
      </c>
      <c r="Q8" s="17">
        <v>34.9</v>
      </c>
      <c r="R8" s="19">
        <v>6.5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609</v>
      </c>
      <c r="J9" s="21">
        <v>1937</v>
      </c>
      <c r="K9" s="21">
        <v>1937</v>
      </c>
      <c r="L9" s="22">
        <v>0.314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788</v>
      </c>
      <c r="J10" s="17" t="s">
        <v>52</v>
      </c>
      <c r="K10" s="17" t="s">
        <v>115</v>
      </c>
      <c r="L10" s="17" t="s">
        <v>116</v>
      </c>
      <c r="M10" s="17" t="s">
        <v>29</v>
      </c>
      <c r="N10" s="17" t="s">
        <v>29</v>
      </c>
      <c r="O10" s="17" t="s">
        <v>29</v>
      </c>
      <c r="P10" s="17" t="s">
        <v>117</v>
      </c>
      <c r="Q10" s="17" t="s">
        <v>118</v>
      </c>
      <c r="R10" s="19">
        <v>3.6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541</v>
      </c>
      <c r="J11" s="21">
        <v>2040</v>
      </c>
      <c r="K11" s="21">
        <v>873</v>
      </c>
      <c r="L11" s="22">
        <v>0.62</v>
      </c>
      <c r="M11" s="21">
        <v>541</v>
      </c>
      <c r="N11" s="21">
        <v>0</v>
      </c>
      <c r="O11" s="21">
        <v>0</v>
      </c>
      <c r="P11" s="21">
        <v>0.8</v>
      </c>
      <c r="Q11" s="21">
        <v>5.4</v>
      </c>
      <c r="R11" s="23">
        <v>1.6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971</v>
      </c>
      <c r="J12" s="17">
        <v>2131</v>
      </c>
      <c r="K12" s="17">
        <v>1031</v>
      </c>
      <c r="L12" s="36">
        <v>0.94199999999999995</v>
      </c>
      <c r="M12" s="17">
        <v>971</v>
      </c>
      <c r="N12" s="17">
        <v>0</v>
      </c>
      <c r="O12" s="17">
        <v>0</v>
      </c>
      <c r="P12" s="17">
        <v>7</v>
      </c>
      <c r="Q12" s="17">
        <v>25.9</v>
      </c>
      <c r="R12" s="19">
        <v>14.5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16</v>
      </c>
      <c r="H13" s="21" t="s">
        <v>29</v>
      </c>
      <c r="I13" s="21">
        <v>202</v>
      </c>
      <c r="J13" s="21">
        <v>2133</v>
      </c>
      <c r="K13" s="21">
        <v>427</v>
      </c>
      <c r="L13" s="22">
        <v>0.47399999999999998</v>
      </c>
      <c r="M13" s="21" t="s">
        <v>29</v>
      </c>
      <c r="N13" s="21" t="s">
        <v>29</v>
      </c>
      <c r="O13" s="21" t="s">
        <v>29</v>
      </c>
      <c r="P13" s="21">
        <v>2</v>
      </c>
      <c r="Q13" s="21">
        <v>36.299999999999997</v>
      </c>
      <c r="R13" s="23">
        <v>4.4000000000000004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16</v>
      </c>
      <c r="H14" s="17" t="s">
        <v>29</v>
      </c>
      <c r="I14" s="17">
        <v>196</v>
      </c>
      <c r="J14" s="17">
        <v>2117</v>
      </c>
      <c r="K14" s="17">
        <v>423</v>
      </c>
      <c r="L14" s="18">
        <v>0.46300000000000002</v>
      </c>
      <c r="M14" s="17" t="s">
        <v>29</v>
      </c>
      <c r="N14" s="17" t="s">
        <v>29</v>
      </c>
      <c r="O14" s="17" t="s">
        <v>29</v>
      </c>
      <c r="P14" s="17">
        <v>2</v>
      </c>
      <c r="Q14" s="17">
        <v>36.1</v>
      </c>
      <c r="R14" s="19">
        <v>4.2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16</v>
      </c>
      <c r="H15" s="21" t="s">
        <v>29</v>
      </c>
      <c r="I15" s="21">
        <v>279</v>
      </c>
      <c r="J15" s="21">
        <v>2089</v>
      </c>
      <c r="K15" s="21">
        <v>444</v>
      </c>
      <c r="L15" s="22">
        <v>0.629</v>
      </c>
      <c r="M15" s="21" t="s">
        <v>29</v>
      </c>
      <c r="N15" s="21" t="s">
        <v>29</v>
      </c>
      <c r="O15" s="21" t="s">
        <v>29</v>
      </c>
      <c r="P15" s="21">
        <v>3.1</v>
      </c>
      <c r="Q15" s="21">
        <v>39.4</v>
      </c>
      <c r="R15" s="23">
        <v>6.4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640</v>
      </c>
      <c r="J16" s="17">
        <v>1900</v>
      </c>
      <c r="K16" s="17">
        <v>1021</v>
      </c>
      <c r="L16" s="18">
        <v>0.627</v>
      </c>
      <c r="M16" s="17" t="s">
        <v>29</v>
      </c>
      <c r="N16" s="17" t="s">
        <v>29</v>
      </c>
      <c r="O16" s="17" t="s">
        <v>29</v>
      </c>
      <c r="P16" s="17">
        <v>2.2000000000000002</v>
      </c>
      <c r="Q16" s="17">
        <v>12.4</v>
      </c>
      <c r="R16" s="19">
        <v>7.1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687</v>
      </c>
      <c r="J17" s="21">
        <v>2106</v>
      </c>
      <c r="K17" s="21">
        <v>1132</v>
      </c>
      <c r="L17" s="22">
        <v>0.60699999999999998</v>
      </c>
      <c r="M17" s="21" t="s">
        <v>29</v>
      </c>
      <c r="N17" s="21" t="s">
        <v>29</v>
      </c>
      <c r="O17" s="21" t="s">
        <v>29</v>
      </c>
      <c r="P17" s="21">
        <v>2.4</v>
      </c>
      <c r="Q17" s="21">
        <v>12.6</v>
      </c>
      <c r="R17" s="23">
        <v>9.1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565</v>
      </c>
      <c r="J18" s="17">
        <v>2077</v>
      </c>
      <c r="K18" s="17">
        <v>1142</v>
      </c>
      <c r="L18" s="18">
        <v>0.495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8.4</v>
      </c>
      <c r="R18" s="19">
        <v>3.5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47</v>
      </c>
      <c r="H19" s="21" t="s">
        <v>29</v>
      </c>
      <c r="I19" s="21">
        <v>812</v>
      </c>
      <c r="J19" s="21">
        <v>2112</v>
      </c>
      <c r="K19" s="21">
        <v>1241</v>
      </c>
      <c r="L19" s="22">
        <v>0.65400000000000003</v>
      </c>
      <c r="M19" s="21" t="s">
        <v>29</v>
      </c>
      <c r="N19" s="21" t="s">
        <v>29</v>
      </c>
      <c r="O19" s="21" t="s">
        <v>29</v>
      </c>
      <c r="P19" s="21">
        <v>2.1</v>
      </c>
      <c r="Q19" s="21">
        <v>9.4</v>
      </c>
      <c r="R19" s="25">
        <v>11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47</v>
      </c>
      <c r="H20" s="17" t="s">
        <v>29</v>
      </c>
      <c r="I20" s="17">
        <v>742</v>
      </c>
      <c r="J20" s="17">
        <v>2150</v>
      </c>
      <c r="K20" s="17">
        <v>1263</v>
      </c>
      <c r="L20" s="18">
        <v>0.58699999999999997</v>
      </c>
      <c r="M20" s="17" t="s">
        <v>29</v>
      </c>
      <c r="N20" s="17" t="s">
        <v>29</v>
      </c>
      <c r="O20" s="17" t="s">
        <v>29</v>
      </c>
      <c r="P20" s="17">
        <v>3.1</v>
      </c>
      <c r="Q20" s="17">
        <v>14.8</v>
      </c>
      <c r="R20" s="19">
        <v>8.3000000000000007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47</v>
      </c>
      <c r="H21" s="21" t="s">
        <v>29</v>
      </c>
      <c r="I21" s="21">
        <v>315</v>
      </c>
      <c r="J21" s="21">
        <v>2097</v>
      </c>
      <c r="K21" s="21">
        <v>1258</v>
      </c>
      <c r="L21" s="22">
        <v>0.25</v>
      </c>
      <c r="M21" s="21" t="s">
        <v>29</v>
      </c>
      <c r="N21" s="21" t="s">
        <v>29</v>
      </c>
      <c r="O21" s="21" t="s">
        <v>29</v>
      </c>
      <c r="P21" s="21">
        <v>0.4</v>
      </c>
      <c r="Q21" s="21">
        <v>4.2</v>
      </c>
      <c r="R21" s="23">
        <v>0.8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410</v>
      </c>
      <c r="J22" s="17">
        <v>2088</v>
      </c>
      <c r="K22" s="17">
        <v>470</v>
      </c>
      <c r="L22" s="18">
        <v>0.873</v>
      </c>
      <c r="M22" s="17" t="s">
        <v>29</v>
      </c>
      <c r="N22" s="17" t="s">
        <v>29</v>
      </c>
      <c r="O22" s="17" t="s">
        <v>29</v>
      </c>
      <c r="P22" s="17">
        <v>4.4000000000000004</v>
      </c>
      <c r="Q22" s="17">
        <v>38.9</v>
      </c>
      <c r="R22" s="19">
        <v>8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449</v>
      </c>
      <c r="J23" s="21">
        <v>2205</v>
      </c>
      <c r="K23" s="21">
        <v>496</v>
      </c>
      <c r="L23" s="29">
        <v>0.90500000000000003</v>
      </c>
      <c r="M23" s="21" t="s">
        <v>29</v>
      </c>
      <c r="N23" s="21" t="s">
        <v>29</v>
      </c>
      <c r="O23" s="21" t="s">
        <v>29</v>
      </c>
      <c r="P23" s="21">
        <v>5.8</v>
      </c>
      <c r="Q23" s="21">
        <v>46.5</v>
      </c>
      <c r="R23" s="23">
        <v>10.7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300</v>
      </c>
      <c r="J24" s="17">
        <v>2221</v>
      </c>
      <c r="K24" s="17">
        <v>500</v>
      </c>
      <c r="L24" s="18">
        <v>0.6</v>
      </c>
      <c r="M24" s="17" t="s">
        <v>29</v>
      </c>
      <c r="N24" s="17" t="s">
        <v>29</v>
      </c>
      <c r="O24" s="17" t="s">
        <v>29</v>
      </c>
      <c r="P24" s="17">
        <v>1.5</v>
      </c>
      <c r="Q24" s="17">
        <v>17.899999999999999</v>
      </c>
      <c r="R24" s="19">
        <v>2.9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150</v>
      </c>
      <c r="J25" s="21">
        <v>1977</v>
      </c>
      <c r="K25" s="21">
        <v>1977</v>
      </c>
      <c r="L25" s="22">
        <v>7.5999999999999998E-2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693</v>
      </c>
      <c r="J26" s="17">
        <v>2117</v>
      </c>
      <c r="K26" s="17">
        <v>2117</v>
      </c>
      <c r="L26" s="18">
        <v>0.32700000000000001</v>
      </c>
      <c r="M26" s="17" t="s">
        <v>29</v>
      </c>
      <c r="N26" s="17" t="s">
        <v>29</v>
      </c>
      <c r="O26" s="17" t="s">
        <v>29</v>
      </c>
      <c r="P26" s="17">
        <v>0.2</v>
      </c>
      <c r="Q26" s="17">
        <v>1.3</v>
      </c>
      <c r="R26" s="19">
        <v>0.2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395</v>
      </c>
      <c r="J27" s="21">
        <v>2115</v>
      </c>
      <c r="K27" s="21">
        <v>2115</v>
      </c>
      <c r="L27" s="22">
        <v>0.187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50</v>
      </c>
      <c r="H28" s="17" t="s">
        <v>29</v>
      </c>
      <c r="I28" s="17">
        <v>556</v>
      </c>
      <c r="J28" s="17">
        <v>2091</v>
      </c>
      <c r="K28" s="17">
        <v>1307</v>
      </c>
      <c r="L28" s="18">
        <v>0.42499999999999999</v>
      </c>
      <c r="M28" s="17" t="s">
        <v>29</v>
      </c>
      <c r="N28" s="17" t="s">
        <v>29</v>
      </c>
      <c r="O28" s="17" t="s">
        <v>29</v>
      </c>
      <c r="P28" s="17">
        <v>2.1</v>
      </c>
      <c r="Q28" s="17">
        <v>13.3</v>
      </c>
      <c r="R28" s="19">
        <v>6.5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50</v>
      </c>
      <c r="H29" s="21" t="s">
        <v>29</v>
      </c>
      <c r="I29" s="21">
        <v>589</v>
      </c>
      <c r="J29" s="21">
        <v>1948</v>
      </c>
      <c r="K29" s="21">
        <v>1217</v>
      </c>
      <c r="L29" s="22">
        <v>0.48399999999999999</v>
      </c>
      <c r="M29" s="21" t="s">
        <v>29</v>
      </c>
      <c r="N29" s="21" t="s">
        <v>29</v>
      </c>
      <c r="O29" s="21" t="s">
        <v>29</v>
      </c>
      <c r="P29" s="21">
        <v>2.2999999999999998</v>
      </c>
      <c r="Q29" s="21">
        <v>14</v>
      </c>
      <c r="R29" s="23">
        <v>8.1999999999999993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50</v>
      </c>
      <c r="H30" s="27" t="s">
        <v>29</v>
      </c>
      <c r="I30" s="27">
        <v>777</v>
      </c>
      <c r="J30" s="27">
        <v>2027</v>
      </c>
      <c r="K30" s="27">
        <v>1267</v>
      </c>
      <c r="L30" s="32">
        <v>0.61299999999999999</v>
      </c>
      <c r="M30" s="27" t="s">
        <v>29</v>
      </c>
      <c r="N30" s="27" t="s">
        <v>29</v>
      </c>
      <c r="O30" s="27" t="s">
        <v>29</v>
      </c>
      <c r="P30" s="27">
        <v>2.7</v>
      </c>
      <c r="Q30" s="27">
        <v>12.6</v>
      </c>
      <c r="R30" s="28">
        <v>10.9</v>
      </c>
    </row>
    <row r="31" spans="1:18" ht="15.75" thickTop="1" x14ac:dyDescent="0.25">
      <c r="A31" s="46" t="s">
        <v>119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120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123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D7E-1552-4F67-B4EE-05721B0DCEDE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0.82799999999999996</v>
      </c>
      <c r="M2" s="9">
        <v>1391</v>
      </c>
      <c r="N2" s="9">
        <v>0</v>
      </c>
      <c r="O2" s="9">
        <v>0</v>
      </c>
      <c r="P2" s="9">
        <v>78.2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0.82799999999999996</v>
      </c>
      <c r="M3" s="13">
        <v>1391</v>
      </c>
      <c r="N3" s="13">
        <v>0</v>
      </c>
      <c r="O3" s="13">
        <v>0</v>
      </c>
      <c r="P3" s="13">
        <v>78.2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449</v>
      </c>
      <c r="J4" s="17">
        <v>1983</v>
      </c>
      <c r="K4" s="17">
        <v>570</v>
      </c>
      <c r="L4" s="18">
        <v>0.78800000000000003</v>
      </c>
      <c r="M4" s="17" t="s">
        <v>29</v>
      </c>
      <c r="N4" s="17" t="s">
        <v>29</v>
      </c>
      <c r="O4" s="17" t="s">
        <v>29</v>
      </c>
      <c r="P4" s="17">
        <v>5.0999999999999996</v>
      </c>
      <c r="Q4" s="17">
        <v>40.700000000000003</v>
      </c>
      <c r="R4" s="19">
        <v>10.9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621</v>
      </c>
      <c r="J5" s="21" t="s">
        <v>39</v>
      </c>
      <c r="K5" s="21" t="s">
        <v>124</v>
      </c>
      <c r="L5" s="21" t="s">
        <v>103</v>
      </c>
      <c r="M5" s="21" t="s">
        <v>29</v>
      </c>
      <c r="N5" s="21" t="s">
        <v>29</v>
      </c>
      <c r="O5" s="21" t="s">
        <v>29</v>
      </c>
      <c r="P5" s="21" t="s">
        <v>125</v>
      </c>
      <c r="Q5" s="21" t="s">
        <v>126</v>
      </c>
      <c r="R5" s="23">
        <v>7.9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454</v>
      </c>
      <c r="J6" s="17">
        <v>1910</v>
      </c>
      <c r="K6" s="17">
        <v>1910</v>
      </c>
      <c r="L6" s="18">
        <v>0.23799999999999999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1.2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365</v>
      </c>
      <c r="J7" s="21">
        <v>2166</v>
      </c>
      <c r="K7" s="21">
        <v>623</v>
      </c>
      <c r="L7" s="22">
        <v>0.58599999999999997</v>
      </c>
      <c r="M7" s="21" t="s">
        <v>29</v>
      </c>
      <c r="N7" s="21" t="s">
        <v>29</v>
      </c>
      <c r="O7" s="21" t="s">
        <v>29</v>
      </c>
      <c r="P7" s="21">
        <v>3.2</v>
      </c>
      <c r="Q7" s="21">
        <v>31.4</v>
      </c>
      <c r="R7" s="23">
        <v>7.6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372</v>
      </c>
      <c r="J8" s="17">
        <v>2205</v>
      </c>
      <c r="K8" s="17">
        <v>634</v>
      </c>
      <c r="L8" s="18">
        <v>0.58699999999999997</v>
      </c>
      <c r="M8" s="17" t="s">
        <v>29</v>
      </c>
      <c r="N8" s="17" t="s">
        <v>29</v>
      </c>
      <c r="O8" s="17" t="s">
        <v>29</v>
      </c>
      <c r="P8" s="17">
        <v>3.2</v>
      </c>
      <c r="Q8" s="17">
        <v>31.3</v>
      </c>
      <c r="R8" s="19">
        <v>7.7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793</v>
      </c>
      <c r="J9" s="21">
        <v>1937</v>
      </c>
      <c r="K9" s="21">
        <v>1937</v>
      </c>
      <c r="L9" s="22">
        <v>0.40899999999999997</v>
      </c>
      <c r="M9" s="21" t="s">
        <v>29</v>
      </c>
      <c r="N9" s="21" t="s">
        <v>29</v>
      </c>
      <c r="O9" s="21" t="s">
        <v>29</v>
      </c>
      <c r="P9" s="21">
        <v>0.3</v>
      </c>
      <c r="Q9" s="21">
        <v>1.6</v>
      </c>
      <c r="R9" s="23">
        <v>0.3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1251</v>
      </c>
      <c r="J10" s="17" t="s">
        <v>52</v>
      </c>
      <c r="K10" s="17" t="s">
        <v>127</v>
      </c>
      <c r="L10" s="17" t="s">
        <v>128</v>
      </c>
      <c r="M10" s="17" t="s">
        <v>29</v>
      </c>
      <c r="N10" s="17" t="s">
        <v>29</v>
      </c>
      <c r="O10" s="17" t="s">
        <v>29</v>
      </c>
      <c r="P10" s="17" t="s">
        <v>129</v>
      </c>
      <c r="Q10" s="17" t="s">
        <v>130</v>
      </c>
      <c r="R10" s="19">
        <v>8.9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681</v>
      </c>
      <c r="J11" s="21">
        <v>2040</v>
      </c>
      <c r="K11" s="21">
        <v>839</v>
      </c>
      <c r="L11" s="22">
        <v>0.81200000000000006</v>
      </c>
      <c r="M11" s="21">
        <v>681</v>
      </c>
      <c r="N11" s="21">
        <v>0</v>
      </c>
      <c r="O11" s="21">
        <v>0</v>
      </c>
      <c r="P11" s="21">
        <v>2.2000000000000002</v>
      </c>
      <c r="Q11" s="21">
        <v>11.7</v>
      </c>
      <c r="R11" s="23">
        <v>6.1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710</v>
      </c>
      <c r="J12" s="17">
        <v>2131</v>
      </c>
      <c r="K12" s="17">
        <v>858</v>
      </c>
      <c r="L12" s="18">
        <v>0.82799999999999996</v>
      </c>
      <c r="M12" s="17">
        <v>710</v>
      </c>
      <c r="N12" s="17">
        <v>0</v>
      </c>
      <c r="O12" s="17">
        <v>0</v>
      </c>
      <c r="P12" s="17">
        <v>2.7</v>
      </c>
      <c r="Q12" s="17">
        <v>13.9</v>
      </c>
      <c r="R12" s="19">
        <v>9.1999999999999993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28</v>
      </c>
      <c r="H13" s="21" t="s">
        <v>29</v>
      </c>
      <c r="I13" s="21">
        <v>329</v>
      </c>
      <c r="J13" s="21">
        <v>2133</v>
      </c>
      <c r="K13" s="21">
        <v>747</v>
      </c>
      <c r="L13" s="22">
        <v>0.441</v>
      </c>
      <c r="M13" s="21" t="s">
        <v>29</v>
      </c>
      <c r="N13" s="21" t="s">
        <v>29</v>
      </c>
      <c r="O13" s="21" t="s">
        <v>29</v>
      </c>
      <c r="P13" s="21">
        <v>2.2000000000000002</v>
      </c>
      <c r="Q13" s="21">
        <v>24.3</v>
      </c>
      <c r="R13" s="23">
        <v>6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28</v>
      </c>
      <c r="H14" s="17" t="s">
        <v>29</v>
      </c>
      <c r="I14" s="17">
        <v>215</v>
      </c>
      <c r="J14" s="17">
        <v>2117</v>
      </c>
      <c r="K14" s="17">
        <v>741</v>
      </c>
      <c r="L14" s="18">
        <v>0.28999999999999998</v>
      </c>
      <c r="M14" s="17" t="s">
        <v>29</v>
      </c>
      <c r="N14" s="17" t="s">
        <v>29</v>
      </c>
      <c r="O14" s="17" t="s">
        <v>29</v>
      </c>
      <c r="P14" s="17">
        <v>1.3</v>
      </c>
      <c r="Q14" s="17">
        <v>22.2</v>
      </c>
      <c r="R14" s="19">
        <v>3.6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28</v>
      </c>
      <c r="H15" s="21" t="s">
        <v>29</v>
      </c>
      <c r="I15" s="21">
        <v>330</v>
      </c>
      <c r="J15" s="21">
        <v>2089</v>
      </c>
      <c r="K15" s="21">
        <v>705</v>
      </c>
      <c r="L15" s="22">
        <v>0.46800000000000003</v>
      </c>
      <c r="M15" s="21" t="s">
        <v>29</v>
      </c>
      <c r="N15" s="21" t="s">
        <v>29</v>
      </c>
      <c r="O15" s="21" t="s">
        <v>29</v>
      </c>
      <c r="P15" s="21">
        <v>2.4</v>
      </c>
      <c r="Q15" s="21">
        <v>25.6</v>
      </c>
      <c r="R15" s="23">
        <v>6.1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762</v>
      </c>
      <c r="J16" s="17">
        <v>1900</v>
      </c>
      <c r="K16" s="17">
        <v>997</v>
      </c>
      <c r="L16" s="18">
        <v>0.76400000000000001</v>
      </c>
      <c r="M16" s="17" t="s">
        <v>29</v>
      </c>
      <c r="N16" s="17" t="s">
        <v>29</v>
      </c>
      <c r="O16" s="17" t="s">
        <v>29</v>
      </c>
      <c r="P16" s="17">
        <v>4.5</v>
      </c>
      <c r="Q16" s="17">
        <v>21.3</v>
      </c>
      <c r="R16" s="30">
        <v>11.2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733</v>
      </c>
      <c r="J17" s="21">
        <v>2106</v>
      </c>
      <c r="K17" s="21">
        <v>1106</v>
      </c>
      <c r="L17" s="22">
        <v>0.66300000000000003</v>
      </c>
      <c r="M17" s="21" t="s">
        <v>29</v>
      </c>
      <c r="N17" s="21" t="s">
        <v>29</v>
      </c>
      <c r="O17" s="21" t="s">
        <v>29</v>
      </c>
      <c r="P17" s="21">
        <v>3.6</v>
      </c>
      <c r="Q17" s="21">
        <v>17.8</v>
      </c>
      <c r="R17" s="25">
        <v>10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528</v>
      </c>
      <c r="J18" s="17">
        <v>2077</v>
      </c>
      <c r="K18" s="17">
        <v>1090</v>
      </c>
      <c r="L18" s="18">
        <v>0.48399999999999999</v>
      </c>
      <c r="M18" s="17" t="s">
        <v>29</v>
      </c>
      <c r="N18" s="17" t="s">
        <v>29</v>
      </c>
      <c r="O18" s="17" t="s">
        <v>29</v>
      </c>
      <c r="P18" s="17">
        <v>2</v>
      </c>
      <c r="Q18" s="17">
        <v>14</v>
      </c>
      <c r="R18" s="19">
        <v>9.4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538</v>
      </c>
      <c r="J19" s="21">
        <v>2112</v>
      </c>
      <c r="K19" s="21">
        <v>1135</v>
      </c>
      <c r="L19" s="22">
        <v>0.47399999999999998</v>
      </c>
      <c r="M19" s="21" t="s">
        <v>29</v>
      </c>
      <c r="N19" s="21" t="s">
        <v>29</v>
      </c>
      <c r="O19" s="21" t="s">
        <v>29</v>
      </c>
      <c r="P19" s="21">
        <v>1.8</v>
      </c>
      <c r="Q19" s="21">
        <v>12.3</v>
      </c>
      <c r="R19" s="25">
        <v>9.1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752</v>
      </c>
      <c r="J20" s="17">
        <v>2150</v>
      </c>
      <c r="K20" s="17">
        <v>1129</v>
      </c>
      <c r="L20" s="18">
        <v>0.66600000000000004</v>
      </c>
      <c r="M20" s="17" t="s">
        <v>29</v>
      </c>
      <c r="N20" s="17" t="s">
        <v>29</v>
      </c>
      <c r="O20" s="17" t="s">
        <v>29</v>
      </c>
      <c r="P20" s="17">
        <v>2</v>
      </c>
      <c r="Q20" s="17">
        <v>9.6999999999999993</v>
      </c>
      <c r="R20" s="19">
        <v>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397</v>
      </c>
      <c r="J21" s="21">
        <v>2097</v>
      </c>
      <c r="K21" s="21">
        <v>1153</v>
      </c>
      <c r="L21" s="22">
        <v>0.34399999999999997</v>
      </c>
      <c r="M21" s="21" t="s">
        <v>29</v>
      </c>
      <c r="N21" s="21" t="s">
        <v>29</v>
      </c>
      <c r="O21" s="21" t="s">
        <v>29</v>
      </c>
      <c r="P21" s="21">
        <v>0.6</v>
      </c>
      <c r="Q21" s="21">
        <v>5.6</v>
      </c>
      <c r="R21" s="23">
        <v>6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452</v>
      </c>
      <c r="J22" s="17">
        <v>2088</v>
      </c>
      <c r="K22" s="17">
        <v>574</v>
      </c>
      <c r="L22" s="18">
        <v>0.78700000000000003</v>
      </c>
      <c r="M22" s="17" t="s">
        <v>29</v>
      </c>
      <c r="N22" s="17" t="s">
        <v>29</v>
      </c>
      <c r="O22" s="17" t="s">
        <v>29</v>
      </c>
      <c r="P22" s="17">
        <v>4.5</v>
      </c>
      <c r="Q22" s="17">
        <v>36.1</v>
      </c>
      <c r="R22" s="19">
        <v>9.8000000000000007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494</v>
      </c>
      <c r="J23" s="21">
        <v>2205</v>
      </c>
      <c r="K23" s="21">
        <v>606</v>
      </c>
      <c r="L23" s="22">
        <v>0.81499999999999995</v>
      </c>
      <c r="M23" s="21" t="s">
        <v>29</v>
      </c>
      <c r="N23" s="21" t="s">
        <v>29</v>
      </c>
      <c r="O23" s="21" t="s">
        <v>29</v>
      </c>
      <c r="P23" s="21">
        <v>4.5</v>
      </c>
      <c r="Q23" s="21">
        <v>32.4</v>
      </c>
      <c r="R23" s="23">
        <v>8.1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420</v>
      </c>
      <c r="J24" s="17">
        <v>2221</v>
      </c>
      <c r="K24" s="17">
        <v>611</v>
      </c>
      <c r="L24" s="18">
        <v>0.68799999999999994</v>
      </c>
      <c r="M24" s="17" t="s">
        <v>29</v>
      </c>
      <c r="N24" s="17" t="s">
        <v>29</v>
      </c>
      <c r="O24" s="17" t="s">
        <v>29</v>
      </c>
      <c r="P24" s="17">
        <v>3</v>
      </c>
      <c r="Q24" s="17">
        <v>25.6</v>
      </c>
      <c r="R24" s="19">
        <v>9.1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134</v>
      </c>
      <c r="J25" s="21">
        <v>1977</v>
      </c>
      <c r="K25" s="21">
        <v>1977</v>
      </c>
      <c r="L25" s="22">
        <v>6.8000000000000005E-2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994</v>
      </c>
      <c r="J26" s="17">
        <v>2117</v>
      </c>
      <c r="K26" s="17">
        <v>2117</v>
      </c>
      <c r="L26" s="18">
        <v>0.47</v>
      </c>
      <c r="M26" s="17" t="s">
        <v>29</v>
      </c>
      <c r="N26" s="17" t="s">
        <v>29</v>
      </c>
      <c r="O26" s="17" t="s">
        <v>29</v>
      </c>
      <c r="P26" s="17">
        <v>0.4</v>
      </c>
      <c r="Q26" s="17">
        <v>1.6</v>
      </c>
      <c r="R26" s="19">
        <v>0.4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676</v>
      </c>
      <c r="J27" s="21">
        <v>2115</v>
      </c>
      <c r="K27" s="21">
        <v>2115</v>
      </c>
      <c r="L27" s="22">
        <v>0.32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1.3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38</v>
      </c>
      <c r="H28" s="17" t="s">
        <v>29</v>
      </c>
      <c r="I28" s="17">
        <v>750</v>
      </c>
      <c r="J28" s="17">
        <v>2091</v>
      </c>
      <c r="K28" s="17">
        <v>993</v>
      </c>
      <c r="L28" s="18">
        <v>0.755</v>
      </c>
      <c r="M28" s="17" t="s">
        <v>29</v>
      </c>
      <c r="N28" s="17" t="s">
        <v>29</v>
      </c>
      <c r="O28" s="17" t="s">
        <v>29</v>
      </c>
      <c r="P28" s="17">
        <v>6</v>
      </c>
      <c r="Q28" s="17">
        <v>28.7</v>
      </c>
      <c r="R28" s="19">
        <v>15.8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38</v>
      </c>
      <c r="H29" s="21" t="s">
        <v>29</v>
      </c>
      <c r="I29" s="21">
        <v>670</v>
      </c>
      <c r="J29" s="21">
        <v>1948</v>
      </c>
      <c r="K29" s="21">
        <v>925</v>
      </c>
      <c r="L29" s="22">
        <v>0.72399999999999998</v>
      </c>
      <c r="M29" s="21" t="s">
        <v>29</v>
      </c>
      <c r="N29" s="21" t="s">
        <v>29</v>
      </c>
      <c r="O29" s="21" t="s">
        <v>29</v>
      </c>
      <c r="P29" s="21">
        <v>5</v>
      </c>
      <c r="Q29" s="21">
        <v>27.1</v>
      </c>
      <c r="R29" s="23">
        <v>14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38</v>
      </c>
      <c r="H30" s="27" t="s">
        <v>29</v>
      </c>
      <c r="I30" s="27">
        <v>716</v>
      </c>
      <c r="J30" s="27">
        <v>2027</v>
      </c>
      <c r="K30" s="27">
        <v>937</v>
      </c>
      <c r="L30" s="32">
        <v>0.76400000000000001</v>
      </c>
      <c r="M30" s="27" t="s">
        <v>29</v>
      </c>
      <c r="N30" s="27" t="s">
        <v>29</v>
      </c>
      <c r="O30" s="27" t="s">
        <v>29</v>
      </c>
      <c r="P30" s="27">
        <v>5.3</v>
      </c>
      <c r="Q30" s="27">
        <v>26.7</v>
      </c>
      <c r="R30" s="28">
        <v>15.2</v>
      </c>
    </row>
    <row r="31" spans="1:18" ht="15.75" thickTop="1" x14ac:dyDescent="0.25">
      <c r="A31" s="46" t="s">
        <v>131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132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133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134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2581-EFD6-4DE9-910C-01FA9CEE2F39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0.998</v>
      </c>
      <c r="M2" s="9">
        <v>1514</v>
      </c>
      <c r="N2" s="9">
        <v>0</v>
      </c>
      <c r="O2" s="9">
        <v>0</v>
      </c>
      <c r="P2" s="9">
        <v>82.9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0.998</v>
      </c>
      <c r="M3" s="13">
        <v>1514</v>
      </c>
      <c r="N3" s="13">
        <v>0</v>
      </c>
      <c r="O3" s="13">
        <v>0</v>
      </c>
      <c r="P3" s="13">
        <v>82.9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23</v>
      </c>
      <c r="H4" s="17" t="s">
        <v>29</v>
      </c>
      <c r="I4" s="17">
        <v>444</v>
      </c>
      <c r="J4" s="17">
        <v>1989</v>
      </c>
      <c r="K4" s="17">
        <v>547</v>
      </c>
      <c r="L4" s="18">
        <v>0.81200000000000006</v>
      </c>
      <c r="M4" s="17" t="s">
        <v>29</v>
      </c>
      <c r="N4" s="17" t="s">
        <v>29</v>
      </c>
      <c r="O4" s="17" t="s">
        <v>29</v>
      </c>
      <c r="P4" s="17">
        <v>5.4</v>
      </c>
      <c r="Q4" s="17">
        <v>43.9</v>
      </c>
      <c r="R4" s="19">
        <v>11.2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23</v>
      </c>
      <c r="H5" s="21" t="s">
        <v>29</v>
      </c>
      <c r="I5" s="21">
        <v>488</v>
      </c>
      <c r="J5" s="21" t="s">
        <v>39</v>
      </c>
      <c r="K5" s="21" t="s">
        <v>136</v>
      </c>
      <c r="L5" s="21" t="s">
        <v>137</v>
      </c>
      <c r="M5" s="21" t="s">
        <v>29</v>
      </c>
      <c r="N5" s="21" t="s">
        <v>29</v>
      </c>
      <c r="O5" s="21" t="s">
        <v>29</v>
      </c>
      <c r="P5" s="21" t="s">
        <v>138</v>
      </c>
      <c r="Q5" s="21" t="s">
        <v>139</v>
      </c>
      <c r="R5" s="23">
        <v>5.8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706</v>
      </c>
      <c r="J6" s="17">
        <v>1910</v>
      </c>
      <c r="K6" s="17">
        <v>1910</v>
      </c>
      <c r="L6" s="18">
        <v>0.37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1.5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22</v>
      </c>
      <c r="H7" s="21" t="s">
        <v>29</v>
      </c>
      <c r="I7" s="21">
        <v>355</v>
      </c>
      <c r="J7" s="21">
        <v>2166</v>
      </c>
      <c r="K7" s="21">
        <v>596</v>
      </c>
      <c r="L7" s="22">
        <v>0.59599999999999997</v>
      </c>
      <c r="M7" s="21" t="s">
        <v>29</v>
      </c>
      <c r="N7" s="21" t="s">
        <v>29</v>
      </c>
      <c r="O7" s="21" t="s">
        <v>29</v>
      </c>
      <c r="P7" s="21">
        <v>3.2</v>
      </c>
      <c r="Q7" s="21">
        <v>32.6</v>
      </c>
      <c r="R7" s="23">
        <v>7.5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22</v>
      </c>
      <c r="H8" s="17" t="s">
        <v>29</v>
      </c>
      <c r="I8" s="17">
        <v>360</v>
      </c>
      <c r="J8" s="17">
        <v>2205</v>
      </c>
      <c r="K8" s="17">
        <v>606</v>
      </c>
      <c r="L8" s="18">
        <v>0.59399999999999997</v>
      </c>
      <c r="M8" s="17" t="s">
        <v>29</v>
      </c>
      <c r="N8" s="17" t="s">
        <v>29</v>
      </c>
      <c r="O8" s="17" t="s">
        <v>29</v>
      </c>
      <c r="P8" s="17">
        <v>3.2</v>
      </c>
      <c r="Q8" s="17">
        <v>32.4</v>
      </c>
      <c r="R8" s="19">
        <v>7.6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609</v>
      </c>
      <c r="J9" s="21">
        <v>1937</v>
      </c>
      <c r="K9" s="21">
        <v>1937</v>
      </c>
      <c r="L9" s="22">
        <v>0.314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856</v>
      </c>
      <c r="J10" s="17" t="s">
        <v>52</v>
      </c>
      <c r="K10" s="17" t="s">
        <v>140</v>
      </c>
      <c r="L10" s="17" t="s">
        <v>141</v>
      </c>
      <c r="M10" s="17" t="s">
        <v>29</v>
      </c>
      <c r="N10" s="17" t="s">
        <v>29</v>
      </c>
      <c r="O10" s="17" t="s">
        <v>29</v>
      </c>
      <c r="P10" s="17" t="s">
        <v>142</v>
      </c>
      <c r="Q10" s="17" t="s">
        <v>143</v>
      </c>
      <c r="R10" s="19">
        <v>3.8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541</v>
      </c>
      <c r="J11" s="21">
        <v>2040</v>
      </c>
      <c r="K11" s="21">
        <v>843</v>
      </c>
      <c r="L11" s="22">
        <v>0.64200000000000002</v>
      </c>
      <c r="M11" s="21">
        <v>541</v>
      </c>
      <c r="N11" s="21">
        <v>0</v>
      </c>
      <c r="O11" s="21">
        <v>0</v>
      </c>
      <c r="P11" s="21">
        <v>0.9</v>
      </c>
      <c r="Q11" s="21">
        <v>6.1</v>
      </c>
      <c r="R11" s="23">
        <v>2.2000000000000002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973</v>
      </c>
      <c r="J12" s="17">
        <v>2131</v>
      </c>
      <c r="K12" s="17">
        <v>975</v>
      </c>
      <c r="L12" s="36">
        <v>0.998</v>
      </c>
      <c r="M12" s="17">
        <v>973</v>
      </c>
      <c r="N12" s="17">
        <v>0</v>
      </c>
      <c r="O12" s="17">
        <v>0</v>
      </c>
      <c r="P12" s="17">
        <v>15.8</v>
      </c>
      <c r="Q12" s="17">
        <v>58.4</v>
      </c>
      <c r="R12" s="19">
        <v>36.200000000000003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15</v>
      </c>
      <c r="H13" s="21" t="s">
        <v>29</v>
      </c>
      <c r="I13" s="21">
        <v>233</v>
      </c>
      <c r="J13" s="21">
        <v>2133</v>
      </c>
      <c r="K13" s="21">
        <v>400</v>
      </c>
      <c r="L13" s="22">
        <v>0.58299999999999996</v>
      </c>
      <c r="M13" s="21" t="s">
        <v>29</v>
      </c>
      <c r="N13" s="21" t="s">
        <v>29</v>
      </c>
      <c r="O13" s="21" t="s">
        <v>29</v>
      </c>
      <c r="P13" s="21">
        <v>2.6</v>
      </c>
      <c r="Q13" s="21">
        <v>40.299999999999997</v>
      </c>
      <c r="R13" s="23">
        <v>5.4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15</v>
      </c>
      <c r="H14" s="17" t="s">
        <v>29</v>
      </c>
      <c r="I14" s="17">
        <v>230</v>
      </c>
      <c r="J14" s="17">
        <v>2117</v>
      </c>
      <c r="K14" s="17">
        <v>397</v>
      </c>
      <c r="L14" s="18">
        <v>0.57899999999999996</v>
      </c>
      <c r="M14" s="17" t="s">
        <v>29</v>
      </c>
      <c r="N14" s="17" t="s">
        <v>29</v>
      </c>
      <c r="O14" s="17" t="s">
        <v>29</v>
      </c>
      <c r="P14" s="17">
        <v>2.6</v>
      </c>
      <c r="Q14" s="17">
        <v>40.299999999999997</v>
      </c>
      <c r="R14" s="19">
        <v>5.3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15</v>
      </c>
      <c r="H15" s="21" t="s">
        <v>29</v>
      </c>
      <c r="I15" s="21">
        <v>279</v>
      </c>
      <c r="J15" s="21">
        <v>2089</v>
      </c>
      <c r="K15" s="21">
        <v>418</v>
      </c>
      <c r="L15" s="22">
        <v>0.66800000000000004</v>
      </c>
      <c r="M15" s="21" t="s">
        <v>29</v>
      </c>
      <c r="N15" s="21" t="s">
        <v>29</v>
      </c>
      <c r="O15" s="21" t="s">
        <v>29</v>
      </c>
      <c r="P15" s="21">
        <v>3.3</v>
      </c>
      <c r="Q15" s="21">
        <v>42.3</v>
      </c>
      <c r="R15" s="23">
        <v>6.6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43</v>
      </c>
      <c r="H16" s="17" t="s">
        <v>29</v>
      </c>
      <c r="I16" s="17">
        <v>711</v>
      </c>
      <c r="J16" s="17">
        <v>1900</v>
      </c>
      <c r="K16" s="17">
        <v>1021</v>
      </c>
      <c r="L16" s="18">
        <v>0.69599999999999995</v>
      </c>
      <c r="M16" s="17" t="s">
        <v>29</v>
      </c>
      <c r="N16" s="17" t="s">
        <v>29</v>
      </c>
      <c r="O16" s="17" t="s">
        <v>29</v>
      </c>
      <c r="P16" s="17">
        <v>2.5</v>
      </c>
      <c r="Q16" s="17">
        <v>12.9</v>
      </c>
      <c r="R16" s="19">
        <v>8.3000000000000007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43</v>
      </c>
      <c r="H17" s="21" t="s">
        <v>29</v>
      </c>
      <c r="I17" s="21">
        <v>724</v>
      </c>
      <c r="J17" s="21">
        <v>2106</v>
      </c>
      <c r="K17" s="21">
        <v>1132</v>
      </c>
      <c r="L17" s="22">
        <v>0.64</v>
      </c>
      <c r="M17" s="21" t="s">
        <v>29</v>
      </c>
      <c r="N17" s="21" t="s">
        <v>29</v>
      </c>
      <c r="O17" s="21" t="s">
        <v>29</v>
      </c>
      <c r="P17" s="21">
        <v>2.5</v>
      </c>
      <c r="Q17" s="21">
        <v>12.5</v>
      </c>
      <c r="R17" s="25">
        <v>9.8000000000000007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43</v>
      </c>
      <c r="H18" s="17" t="s">
        <v>29</v>
      </c>
      <c r="I18" s="17">
        <v>592</v>
      </c>
      <c r="J18" s="17">
        <v>2077</v>
      </c>
      <c r="K18" s="17">
        <v>1142</v>
      </c>
      <c r="L18" s="18">
        <v>0.51800000000000002</v>
      </c>
      <c r="M18" s="17" t="s">
        <v>29</v>
      </c>
      <c r="N18" s="17" t="s">
        <v>29</v>
      </c>
      <c r="O18" s="17" t="s">
        <v>29</v>
      </c>
      <c r="P18" s="17">
        <v>1.4</v>
      </c>
      <c r="Q18" s="17">
        <v>8.6999999999999993</v>
      </c>
      <c r="R18" s="19">
        <v>4.0999999999999996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44</v>
      </c>
      <c r="H19" s="21" t="s">
        <v>29</v>
      </c>
      <c r="I19" s="21">
        <v>789</v>
      </c>
      <c r="J19" s="21">
        <v>2112</v>
      </c>
      <c r="K19" s="21">
        <v>1162</v>
      </c>
      <c r="L19" s="22">
        <v>0.67900000000000005</v>
      </c>
      <c r="M19" s="21" t="s">
        <v>29</v>
      </c>
      <c r="N19" s="21" t="s">
        <v>29</v>
      </c>
      <c r="O19" s="21" t="s">
        <v>29</v>
      </c>
      <c r="P19" s="21">
        <v>2.4</v>
      </c>
      <c r="Q19" s="21">
        <v>10.9</v>
      </c>
      <c r="R19" s="25">
        <v>11.7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44</v>
      </c>
      <c r="H20" s="17" t="s">
        <v>29</v>
      </c>
      <c r="I20" s="17">
        <v>763</v>
      </c>
      <c r="J20" s="17">
        <v>2150</v>
      </c>
      <c r="K20" s="17">
        <v>1182</v>
      </c>
      <c r="L20" s="18">
        <v>0.64500000000000002</v>
      </c>
      <c r="M20" s="17" t="s">
        <v>29</v>
      </c>
      <c r="N20" s="17" t="s">
        <v>29</v>
      </c>
      <c r="O20" s="17" t="s">
        <v>29</v>
      </c>
      <c r="P20" s="17">
        <v>4.0999999999999996</v>
      </c>
      <c r="Q20" s="17">
        <v>19.2</v>
      </c>
      <c r="R20" s="30">
        <v>9.8000000000000007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44</v>
      </c>
      <c r="H21" s="21" t="s">
        <v>29</v>
      </c>
      <c r="I21" s="21">
        <v>317</v>
      </c>
      <c r="J21" s="21">
        <v>2097</v>
      </c>
      <c r="K21" s="21">
        <v>1180</v>
      </c>
      <c r="L21" s="22">
        <v>0.26900000000000002</v>
      </c>
      <c r="M21" s="21" t="s">
        <v>29</v>
      </c>
      <c r="N21" s="21" t="s">
        <v>29</v>
      </c>
      <c r="O21" s="21" t="s">
        <v>29</v>
      </c>
      <c r="P21" s="21">
        <v>0.5</v>
      </c>
      <c r="Q21" s="21">
        <v>5.2</v>
      </c>
      <c r="R21" s="23">
        <v>0.9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425</v>
      </c>
      <c r="J22" s="17">
        <v>2088</v>
      </c>
      <c r="K22" s="17">
        <v>470</v>
      </c>
      <c r="L22" s="36">
        <v>0.90500000000000003</v>
      </c>
      <c r="M22" s="17" t="s">
        <v>29</v>
      </c>
      <c r="N22" s="17" t="s">
        <v>29</v>
      </c>
      <c r="O22" s="17" t="s">
        <v>29</v>
      </c>
      <c r="P22" s="17">
        <v>5.7</v>
      </c>
      <c r="Q22" s="17">
        <v>48.4</v>
      </c>
      <c r="R22" s="19">
        <v>10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481</v>
      </c>
      <c r="J23" s="21">
        <v>2205</v>
      </c>
      <c r="K23" s="21">
        <v>496</v>
      </c>
      <c r="L23" s="29">
        <v>0.97</v>
      </c>
      <c r="M23" s="21" t="s">
        <v>29</v>
      </c>
      <c r="N23" s="21" t="s">
        <v>29</v>
      </c>
      <c r="O23" s="21" t="s">
        <v>29</v>
      </c>
      <c r="P23" s="21">
        <v>9.9</v>
      </c>
      <c r="Q23" s="21">
        <v>74.2</v>
      </c>
      <c r="R23" s="23">
        <v>14.8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365</v>
      </c>
      <c r="J24" s="17">
        <v>2221</v>
      </c>
      <c r="K24" s="17">
        <v>500</v>
      </c>
      <c r="L24" s="18">
        <v>0.73</v>
      </c>
      <c r="M24" s="17" t="s">
        <v>29</v>
      </c>
      <c r="N24" s="17" t="s">
        <v>29</v>
      </c>
      <c r="O24" s="17" t="s">
        <v>29</v>
      </c>
      <c r="P24" s="17">
        <v>2.5</v>
      </c>
      <c r="Q24" s="17">
        <v>24.6</v>
      </c>
      <c r="R24" s="19">
        <v>4.7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188</v>
      </c>
      <c r="J25" s="21">
        <v>1977</v>
      </c>
      <c r="K25" s="21">
        <v>1977</v>
      </c>
      <c r="L25" s="22">
        <v>9.5000000000000001E-2</v>
      </c>
      <c r="M25" s="21" t="s">
        <v>29</v>
      </c>
      <c r="N25" s="21" t="s">
        <v>29</v>
      </c>
      <c r="O25" s="21" t="s">
        <v>29</v>
      </c>
      <c r="P25" s="21">
        <v>0.1</v>
      </c>
      <c r="Q25" s="21">
        <v>1</v>
      </c>
      <c r="R25" s="23">
        <v>0.1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781</v>
      </c>
      <c r="J26" s="17">
        <v>2117</v>
      </c>
      <c r="K26" s="17">
        <v>2117</v>
      </c>
      <c r="L26" s="18">
        <v>0.36899999999999999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1.3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440</v>
      </c>
      <c r="J27" s="21">
        <v>2115</v>
      </c>
      <c r="K27" s="21">
        <v>2115</v>
      </c>
      <c r="L27" s="22">
        <v>0.20799999999999999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51</v>
      </c>
      <c r="H28" s="17" t="s">
        <v>29</v>
      </c>
      <c r="I28" s="17">
        <v>606</v>
      </c>
      <c r="J28" s="17">
        <v>2091</v>
      </c>
      <c r="K28" s="17">
        <v>1333</v>
      </c>
      <c r="L28" s="18">
        <v>0.45500000000000002</v>
      </c>
      <c r="M28" s="17" t="s">
        <v>29</v>
      </c>
      <c r="N28" s="17" t="s">
        <v>29</v>
      </c>
      <c r="O28" s="17" t="s">
        <v>29</v>
      </c>
      <c r="P28" s="17">
        <v>2.1</v>
      </c>
      <c r="Q28" s="17">
        <v>12.5</v>
      </c>
      <c r="R28" s="19">
        <v>7.1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51</v>
      </c>
      <c r="H29" s="21" t="s">
        <v>29</v>
      </c>
      <c r="I29" s="21">
        <v>606</v>
      </c>
      <c r="J29" s="21">
        <v>1948</v>
      </c>
      <c r="K29" s="21">
        <v>1242</v>
      </c>
      <c r="L29" s="22">
        <v>0.48799999999999999</v>
      </c>
      <c r="M29" s="21" t="s">
        <v>29</v>
      </c>
      <c r="N29" s="21" t="s">
        <v>29</v>
      </c>
      <c r="O29" s="21" t="s">
        <v>29</v>
      </c>
      <c r="P29" s="21">
        <v>2.2000000000000002</v>
      </c>
      <c r="Q29" s="21">
        <v>13.1</v>
      </c>
      <c r="R29" s="23">
        <v>8.6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51</v>
      </c>
      <c r="H30" s="27" t="s">
        <v>29</v>
      </c>
      <c r="I30" s="27">
        <v>807</v>
      </c>
      <c r="J30" s="27">
        <v>2027</v>
      </c>
      <c r="K30" s="27">
        <v>1292</v>
      </c>
      <c r="L30" s="32">
        <v>0.625</v>
      </c>
      <c r="M30" s="27" t="s">
        <v>29</v>
      </c>
      <c r="N30" s="27" t="s">
        <v>29</v>
      </c>
      <c r="O30" s="27" t="s">
        <v>29</v>
      </c>
      <c r="P30" s="27">
        <v>2.7</v>
      </c>
      <c r="Q30" s="27">
        <v>11.9</v>
      </c>
      <c r="R30" s="28">
        <v>11.2</v>
      </c>
    </row>
    <row r="31" spans="1:18" ht="15.75" thickTop="1" x14ac:dyDescent="0.25">
      <c r="A31" s="46" t="s">
        <v>144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145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146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147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148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D7AB-EF7E-439D-90B7-8012EB1FF1A8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0.86899999999999999</v>
      </c>
      <c r="M2" s="9">
        <v>1465</v>
      </c>
      <c r="N2" s="9">
        <v>0</v>
      </c>
      <c r="O2" s="9">
        <v>0</v>
      </c>
      <c r="P2" s="9">
        <v>73.2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0.86899999999999999</v>
      </c>
      <c r="M3" s="13">
        <v>1465</v>
      </c>
      <c r="N3" s="13">
        <v>0</v>
      </c>
      <c r="O3" s="13">
        <v>0</v>
      </c>
      <c r="P3" s="13">
        <v>73.2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429</v>
      </c>
      <c r="J4" s="17">
        <v>1988</v>
      </c>
      <c r="K4" s="17">
        <v>572</v>
      </c>
      <c r="L4" s="18">
        <v>0.751</v>
      </c>
      <c r="M4" s="17" t="s">
        <v>29</v>
      </c>
      <c r="N4" s="17" t="s">
        <v>29</v>
      </c>
      <c r="O4" s="17" t="s">
        <v>29</v>
      </c>
      <c r="P4" s="17">
        <v>4.5999999999999996</v>
      </c>
      <c r="Q4" s="17">
        <v>38.299999999999997</v>
      </c>
      <c r="R4" s="19">
        <v>10.1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617</v>
      </c>
      <c r="J5" s="21" t="s">
        <v>39</v>
      </c>
      <c r="K5" s="21" t="s">
        <v>149</v>
      </c>
      <c r="L5" s="21" t="s">
        <v>31</v>
      </c>
      <c r="M5" s="21" t="s">
        <v>29</v>
      </c>
      <c r="N5" s="21" t="s">
        <v>29</v>
      </c>
      <c r="O5" s="21" t="s">
        <v>29</v>
      </c>
      <c r="P5" s="21" t="s">
        <v>150</v>
      </c>
      <c r="Q5" s="21" t="s">
        <v>151</v>
      </c>
      <c r="R5" s="23">
        <v>7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425</v>
      </c>
      <c r="J6" s="17">
        <v>1910</v>
      </c>
      <c r="K6" s="17">
        <v>1910</v>
      </c>
      <c r="L6" s="18">
        <v>0.223</v>
      </c>
      <c r="M6" s="17" t="s">
        <v>29</v>
      </c>
      <c r="N6" s="17" t="s">
        <v>29</v>
      </c>
      <c r="O6" s="17" t="s">
        <v>29</v>
      </c>
      <c r="P6" s="17">
        <v>0.1</v>
      </c>
      <c r="Q6" s="17">
        <v>1.2</v>
      </c>
      <c r="R6" s="19">
        <v>0.1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24</v>
      </c>
      <c r="H7" s="21" t="s">
        <v>29</v>
      </c>
      <c r="I7" s="21">
        <v>363</v>
      </c>
      <c r="J7" s="21">
        <v>2166</v>
      </c>
      <c r="K7" s="21">
        <v>650</v>
      </c>
      <c r="L7" s="22">
        <v>0.55900000000000005</v>
      </c>
      <c r="M7" s="21" t="s">
        <v>29</v>
      </c>
      <c r="N7" s="21" t="s">
        <v>29</v>
      </c>
      <c r="O7" s="21" t="s">
        <v>29</v>
      </c>
      <c r="P7" s="21">
        <v>3</v>
      </c>
      <c r="Q7" s="21">
        <v>29.8</v>
      </c>
      <c r="R7" s="23">
        <v>7.4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24</v>
      </c>
      <c r="H8" s="17" t="s">
        <v>29</v>
      </c>
      <c r="I8" s="17">
        <v>371</v>
      </c>
      <c r="J8" s="17">
        <v>2205</v>
      </c>
      <c r="K8" s="17">
        <v>662</v>
      </c>
      <c r="L8" s="18">
        <v>0.56100000000000005</v>
      </c>
      <c r="M8" s="17" t="s">
        <v>29</v>
      </c>
      <c r="N8" s="17" t="s">
        <v>29</v>
      </c>
      <c r="O8" s="17" t="s">
        <v>29</v>
      </c>
      <c r="P8" s="17">
        <v>3.1</v>
      </c>
      <c r="Q8" s="17">
        <v>29.7</v>
      </c>
      <c r="R8" s="19">
        <v>7.5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832</v>
      </c>
      <c r="J9" s="21">
        <v>1937</v>
      </c>
      <c r="K9" s="21">
        <v>1937</v>
      </c>
      <c r="L9" s="22">
        <v>0.43</v>
      </c>
      <c r="M9" s="21" t="s">
        <v>29</v>
      </c>
      <c r="N9" s="21" t="s">
        <v>29</v>
      </c>
      <c r="O9" s="21" t="s">
        <v>29</v>
      </c>
      <c r="P9" s="21">
        <v>0.4</v>
      </c>
      <c r="Q9" s="21">
        <v>1.6</v>
      </c>
      <c r="R9" s="23">
        <v>0.4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1251</v>
      </c>
      <c r="J10" s="17" t="s">
        <v>52</v>
      </c>
      <c r="K10" s="17" t="s">
        <v>152</v>
      </c>
      <c r="L10" s="17" t="s">
        <v>153</v>
      </c>
      <c r="M10" s="17" t="s">
        <v>29</v>
      </c>
      <c r="N10" s="17" t="s">
        <v>29</v>
      </c>
      <c r="O10" s="17" t="s">
        <v>29</v>
      </c>
      <c r="P10" s="17" t="s">
        <v>154</v>
      </c>
      <c r="Q10" s="17" t="s">
        <v>155</v>
      </c>
      <c r="R10" s="19">
        <v>8.3000000000000007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717</v>
      </c>
      <c r="J11" s="21">
        <v>2040</v>
      </c>
      <c r="K11" s="21">
        <v>848</v>
      </c>
      <c r="L11" s="22">
        <v>0.84599999999999997</v>
      </c>
      <c r="M11" s="21">
        <v>717</v>
      </c>
      <c r="N11" s="21">
        <v>0</v>
      </c>
      <c r="O11" s="21">
        <v>0</v>
      </c>
      <c r="P11" s="21">
        <v>2.7</v>
      </c>
      <c r="Q11" s="21">
        <v>13.7</v>
      </c>
      <c r="R11" s="23">
        <v>6.8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748</v>
      </c>
      <c r="J12" s="17">
        <v>2131</v>
      </c>
      <c r="K12" s="17">
        <v>860</v>
      </c>
      <c r="L12" s="18">
        <v>0.86899999999999999</v>
      </c>
      <c r="M12" s="17">
        <v>748</v>
      </c>
      <c r="N12" s="17">
        <v>0</v>
      </c>
      <c r="O12" s="17">
        <v>0</v>
      </c>
      <c r="P12" s="17">
        <v>3.7</v>
      </c>
      <c r="Q12" s="17">
        <v>17.7</v>
      </c>
      <c r="R12" s="19">
        <v>10.6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19</v>
      </c>
      <c r="H13" s="21" t="s">
        <v>29</v>
      </c>
      <c r="I13" s="21">
        <v>330</v>
      </c>
      <c r="J13" s="21">
        <v>2133</v>
      </c>
      <c r="K13" s="21">
        <v>507</v>
      </c>
      <c r="L13" s="22">
        <v>0.65100000000000002</v>
      </c>
      <c r="M13" s="21" t="s">
        <v>29</v>
      </c>
      <c r="N13" s="21" t="s">
        <v>29</v>
      </c>
      <c r="O13" s="21" t="s">
        <v>29</v>
      </c>
      <c r="P13" s="21">
        <v>3.4</v>
      </c>
      <c r="Q13" s="21">
        <v>37.6</v>
      </c>
      <c r="R13" s="23">
        <v>7.5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19</v>
      </c>
      <c r="H14" s="17" t="s">
        <v>29</v>
      </c>
      <c r="I14" s="17">
        <v>215</v>
      </c>
      <c r="J14" s="17">
        <v>2117</v>
      </c>
      <c r="K14" s="17">
        <v>503</v>
      </c>
      <c r="L14" s="18">
        <v>0.42799999999999999</v>
      </c>
      <c r="M14" s="17" t="s">
        <v>29</v>
      </c>
      <c r="N14" s="17" t="s">
        <v>29</v>
      </c>
      <c r="O14" s="17" t="s">
        <v>29</v>
      </c>
      <c r="P14" s="17">
        <v>1.9</v>
      </c>
      <c r="Q14" s="17">
        <v>32.1</v>
      </c>
      <c r="R14" s="19">
        <v>4.4000000000000004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19</v>
      </c>
      <c r="H15" s="21" t="s">
        <v>29</v>
      </c>
      <c r="I15" s="21">
        <v>346</v>
      </c>
      <c r="J15" s="21">
        <v>2089</v>
      </c>
      <c r="K15" s="21">
        <v>470</v>
      </c>
      <c r="L15" s="22">
        <v>0.73599999999999999</v>
      </c>
      <c r="M15" s="21" t="s">
        <v>29</v>
      </c>
      <c r="N15" s="21" t="s">
        <v>29</v>
      </c>
      <c r="O15" s="21" t="s">
        <v>29</v>
      </c>
      <c r="P15" s="21">
        <v>4.0999999999999996</v>
      </c>
      <c r="Q15" s="21">
        <v>43</v>
      </c>
      <c r="R15" s="23">
        <v>8.5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760</v>
      </c>
      <c r="J16" s="17">
        <v>1900</v>
      </c>
      <c r="K16" s="17">
        <v>997</v>
      </c>
      <c r="L16" s="18">
        <v>0.76200000000000001</v>
      </c>
      <c r="M16" s="17" t="s">
        <v>29</v>
      </c>
      <c r="N16" s="17" t="s">
        <v>29</v>
      </c>
      <c r="O16" s="17" t="s">
        <v>29</v>
      </c>
      <c r="P16" s="17">
        <v>3.5</v>
      </c>
      <c r="Q16" s="17">
        <v>16.7</v>
      </c>
      <c r="R16" s="30">
        <v>10.7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736</v>
      </c>
      <c r="J17" s="21">
        <v>2106</v>
      </c>
      <c r="K17" s="21">
        <v>1106</v>
      </c>
      <c r="L17" s="22">
        <v>0.66600000000000004</v>
      </c>
      <c r="M17" s="21" t="s">
        <v>29</v>
      </c>
      <c r="N17" s="21" t="s">
        <v>29</v>
      </c>
      <c r="O17" s="21" t="s">
        <v>29</v>
      </c>
      <c r="P17" s="21">
        <v>2.6</v>
      </c>
      <c r="Q17" s="21">
        <v>12.9</v>
      </c>
      <c r="R17" s="23">
        <v>9.3000000000000007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542</v>
      </c>
      <c r="J18" s="17">
        <v>2077</v>
      </c>
      <c r="K18" s="17">
        <v>1090</v>
      </c>
      <c r="L18" s="18">
        <v>0.497</v>
      </c>
      <c r="M18" s="17" t="s">
        <v>29</v>
      </c>
      <c r="N18" s="17" t="s">
        <v>29</v>
      </c>
      <c r="O18" s="17" t="s">
        <v>29</v>
      </c>
      <c r="P18" s="17">
        <v>1.3</v>
      </c>
      <c r="Q18" s="17">
        <v>8.4</v>
      </c>
      <c r="R18" s="19">
        <v>8.9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42</v>
      </c>
      <c r="H19" s="21" t="s">
        <v>29</v>
      </c>
      <c r="I19" s="21">
        <v>618</v>
      </c>
      <c r="J19" s="21">
        <v>2112</v>
      </c>
      <c r="K19" s="21">
        <v>1109</v>
      </c>
      <c r="L19" s="22">
        <v>0.55700000000000005</v>
      </c>
      <c r="M19" s="21" t="s">
        <v>29</v>
      </c>
      <c r="N19" s="21" t="s">
        <v>29</v>
      </c>
      <c r="O19" s="21" t="s">
        <v>29</v>
      </c>
      <c r="P19" s="21">
        <v>3</v>
      </c>
      <c r="Q19" s="21">
        <v>17.3</v>
      </c>
      <c r="R19" s="25">
        <v>12.1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42</v>
      </c>
      <c r="H20" s="17" t="s">
        <v>29</v>
      </c>
      <c r="I20" s="17">
        <v>738</v>
      </c>
      <c r="J20" s="17">
        <v>2150</v>
      </c>
      <c r="K20" s="17">
        <v>1102</v>
      </c>
      <c r="L20" s="18">
        <v>0.67</v>
      </c>
      <c r="M20" s="17" t="s">
        <v>29</v>
      </c>
      <c r="N20" s="17" t="s">
        <v>29</v>
      </c>
      <c r="O20" s="17" t="s">
        <v>29</v>
      </c>
      <c r="P20" s="17">
        <v>2.4</v>
      </c>
      <c r="Q20" s="17">
        <v>11.5</v>
      </c>
      <c r="R20" s="19">
        <v>4.8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42</v>
      </c>
      <c r="H21" s="21" t="s">
        <v>29</v>
      </c>
      <c r="I21" s="21">
        <v>421</v>
      </c>
      <c r="J21" s="21">
        <v>2097</v>
      </c>
      <c r="K21" s="21">
        <v>1127</v>
      </c>
      <c r="L21" s="22">
        <v>0.374</v>
      </c>
      <c r="M21" s="21" t="s">
        <v>29</v>
      </c>
      <c r="N21" s="21" t="s">
        <v>29</v>
      </c>
      <c r="O21" s="21" t="s">
        <v>29</v>
      </c>
      <c r="P21" s="21">
        <v>0.7</v>
      </c>
      <c r="Q21" s="21">
        <v>5.9</v>
      </c>
      <c r="R21" s="23">
        <v>6.5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471</v>
      </c>
      <c r="J22" s="17">
        <v>2088</v>
      </c>
      <c r="K22" s="17">
        <v>574</v>
      </c>
      <c r="L22" s="18">
        <v>0.82</v>
      </c>
      <c r="M22" s="17" t="s">
        <v>29</v>
      </c>
      <c r="N22" s="17" t="s">
        <v>29</v>
      </c>
      <c r="O22" s="17" t="s">
        <v>29</v>
      </c>
      <c r="P22" s="17">
        <v>5.0999999999999996</v>
      </c>
      <c r="Q22" s="17">
        <v>39.200000000000003</v>
      </c>
      <c r="R22" s="19">
        <v>10.4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497</v>
      </c>
      <c r="J23" s="21">
        <v>2205</v>
      </c>
      <c r="K23" s="21">
        <v>606</v>
      </c>
      <c r="L23" s="22">
        <v>0.82</v>
      </c>
      <c r="M23" s="21" t="s">
        <v>29</v>
      </c>
      <c r="N23" s="21" t="s">
        <v>29</v>
      </c>
      <c r="O23" s="21" t="s">
        <v>29</v>
      </c>
      <c r="P23" s="21">
        <v>4.5</v>
      </c>
      <c r="Q23" s="21">
        <v>32.5</v>
      </c>
      <c r="R23" s="23">
        <v>8.6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427</v>
      </c>
      <c r="J24" s="17">
        <v>2221</v>
      </c>
      <c r="K24" s="17">
        <v>611</v>
      </c>
      <c r="L24" s="18">
        <v>0.69899999999999995</v>
      </c>
      <c r="M24" s="17" t="s">
        <v>29</v>
      </c>
      <c r="N24" s="17" t="s">
        <v>29</v>
      </c>
      <c r="O24" s="17" t="s">
        <v>29</v>
      </c>
      <c r="P24" s="17">
        <v>3</v>
      </c>
      <c r="Q24" s="17">
        <v>25.6</v>
      </c>
      <c r="R24" s="19">
        <v>9.1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114</v>
      </c>
      <c r="J25" s="21">
        <v>1977</v>
      </c>
      <c r="K25" s="21">
        <v>1977</v>
      </c>
      <c r="L25" s="22">
        <v>5.8000000000000003E-2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1011</v>
      </c>
      <c r="J26" s="17">
        <v>2117</v>
      </c>
      <c r="K26" s="17">
        <v>2117</v>
      </c>
      <c r="L26" s="18">
        <v>0.47799999999999998</v>
      </c>
      <c r="M26" s="17" t="s">
        <v>29</v>
      </c>
      <c r="N26" s="17" t="s">
        <v>29</v>
      </c>
      <c r="O26" s="17" t="s">
        <v>29</v>
      </c>
      <c r="P26" s="17">
        <v>0.5</v>
      </c>
      <c r="Q26" s="17">
        <v>1.6</v>
      </c>
      <c r="R26" s="19">
        <v>0.5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666</v>
      </c>
      <c r="J27" s="21">
        <v>2115</v>
      </c>
      <c r="K27" s="21">
        <v>2115</v>
      </c>
      <c r="L27" s="22">
        <v>0.315</v>
      </c>
      <c r="M27" s="21" t="s">
        <v>29</v>
      </c>
      <c r="N27" s="21" t="s">
        <v>29</v>
      </c>
      <c r="O27" s="21" t="s">
        <v>29</v>
      </c>
      <c r="P27" s="21">
        <v>0.2</v>
      </c>
      <c r="Q27" s="21">
        <v>1.2</v>
      </c>
      <c r="R27" s="23">
        <v>0.2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47</v>
      </c>
      <c r="H28" s="17" t="s">
        <v>29</v>
      </c>
      <c r="I28" s="17">
        <v>756</v>
      </c>
      <c r="J28" s="17">
        <v>2091</v>
      </c>
      <c r="K28" s="17">
        <v>1228</v>
      </c>
      <c r="L28" s="18">
        <v>0.61499999999999999</v>
      </c>
      <c r="M28" s="17" t="s">
        <v>29</v>
      </c>
      <c r="N28" s="17" t="s">
        <v>29</v>
      </c>
      <c r="O28" s="17" t="s">
        <v>29</v>
      </c>
      <c r="P28" s="17">
        <v>2.6</v>
      </c>
      <c r="Q28" s="17">
        <v>12.4</v>
      </c>
      <c r="R28" s="19">
        <v>11.4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47</v>
      </c>
      <c r="H29" s="21" t="s">
        <v>29</v>
      </c>
      <c r="I29" s="21">
        <v>697</v>
      </c>
      <c r="J29" s="21">
        <v>1948</v>
      </c>
      <c r="K29" s="21">
        <v>1144</v>
      </c>
      <c r="L29" s="22">
        <v>0.60899999999999999</v>
      </c>
      <c r="M29" s="21" t="s">
        <v>29</v>
      </c>
      <c r="N29" s="21" t="s">
        <v>29</v>
      </c>
      <c r="O29" s="21" t="s">
        <v>29</v>
      </c>
      <c r="P29" s="21">
        <v>2.6</v>
      </c>
      <c r="Q29" s="21">
        <v>13.3</v>
      </c>
      <c r="R29" s="23">
        <v>10.8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47</v>
      </c>
      <c r="H30" s="27" t="s">
        <v>29</v>
      </c>
      <c r="I30" s="27">
        <v>717</v>
      </c>
      <c r="J30" s="27">
        <v>2027</v>
      </c>
      <c r="K30" s="27">
        <v>1166</v>
      </c>
      <c r="L30" s="32">
        <v>0.61499999999999999</v>
      </c>
      <c r="M30" s="27" t="s">
        <v>29</v>
      </c>
      <c r="N30" s="27" t="s">
        <v>29</v>
      </c>
      <c r="O30" s="27" t="s">
        <v>29</v>
      </c>
      <c r="P30" s="27">
        <v>3</v>
      </c>
      <c r="Q30" s="27">
        <v>15.1</v>
      </c>
      <c r="R30" s="28">
        <v>11.7</v>
      </c>
    </row>
    <row r="31" spans="1:18" ht="15.75" thickTop="1" x14ac:dyDescent="0.25">
      <c r="A31" s="46" t="s">
        <v>156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157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158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159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160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21CB-F454-4886-A138-0621FE33A6CD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1.03</v>
      </c>
      <c r="M2" s="9">
        <v>1562</v>
      </c>
      <c r="N2" s="9">
        <v>0</v>
      </c>
      <c r="O2" s="9">
        <v>0</v>
      </c>
      <c r="P2" s="9">
        <v>94.1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1.03</v>
      </c>
      <c r="M3" s="13">
        <v>1562</v>
      </c>
      <c r="N3" s="13">
        <v>0</v>
      </c>
      <c r="O3" s="13">
        <v>0</v>
      </c>
      <c r="P3" s="13">
        <v>94.1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25</v>
      </c>
      <c r="H4" s="17" t="s">
        <v>29</v>
      </c>
      <c r="I4" s="17">
        <v>447</v>
      </c>
      <c r="J4" s="17">
        <v>1989</v>
      </c>
      <c r="K4" s="17">
        <v>597</v>
      </c>
      <c r="L4" s="18">
        <v>0.749</v>
      </c>
      <c r="M4" s="17" t="s">
        <v>29</v>
      </c>
      <c r="N4" s="17" t="s">
        <v>29</v>
      </c>
      <c r="O4" s="17" t="s">
        <v>29</v>
      </c>
      <c r="P4" s="17">
        <v>4.5999999999999996</v>
      </c>
      <c r="Q4" s="17">
        <v>37.1</v>
      </c>
      <c r="R4" s="19">
        <v>10.4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25</v>
      </c>
      <c r="H5" s="21" t="s">
        <v>29</v>
      </c>
      <c r="I5" s="21">
        <v>531</v>
      </c>
      <c r="J5" s="21" t="s">
        <v>39</v>
      </c>
      <c r="K5" s="21" t="s">
        <v>161</v>
      </c>
      <c r="L5" s="21" t="s">
        <v>112</v>
      </c>
      <c r="M5" s="21" t="s">
        <v>29</v>
      </c>
      <c r="N5" s="21" t="s">
        <v>29</v>
      </c>
      <c r="O5" s="21" t="s">
        <v>29</v>
      </c>
      <c r="P5" s="21" t="s">
        <v>162</v>
      </c>
      <c r="Q5" s="21" t="s">
        <v>163</v>
      </c>
      <c r="R5" s="23">
        <v>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668</v>
      </c>
      <c r="J6" s="17">
        <v>1910</v>
      </c>
      <c r="K6" s="17">
        <v>1910</v>
      </c>
      <c r="L6" s="18">
        <v>0.35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1.4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337</v>
      </c>
      <c r="J7" s="21">
        <v>2166</v>
      </c>
      <c r="K7" s="21">
        <v>623</v>
      </c>
      <c r="L7" s="22">
        <v>0.54100000000000004</v>
      </c>
      <c r="M7" s="21" t="s">
        <v>29</v>
      </c>
      <c r="N7" s="21" t="s">
        <v>29</v>
      </c>
      <c r="O7" s="21" t="s">
        <v>29</v>
      </c>
      <c r="P7" s="21">
        <v>2.8</v>
      </c>
      <c r="Q7" s="21">
        <v>30.3</v>
      </c>
      <c r="R7" s="23">
        <v>6.9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338</v>
      </c>
      <c r="J8" s="17">
        <v>2205</v>
      </c>
      <c r="K8" s="17">
        <v>634</v>
      </c>
      <c r="L8" s="18">
        <v>0.53300000000000003</v>
      </c>
      <c r="M8" s="17" t="s">
        <v>29</v>
      </c>
      <c r="N8" s="17" t="s">
        <v>29</v>
      </c>
      <c r="O8" s="17" t="s">
        <v>29</v>
      </c>
      <c r="P8" s="17">
        <v>2.8</v>
      </c>
      <c r="Q8" s="17">
        <v>30</v>
      </c>
      <c r="R8" s="19">
        <v>6.9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639</v>
      </c>
      <c r="J9" s="21">
        <v>1937</v>
      </c>
      <c r="K9" s="21">
        <v>1937</v>
      </c>
      <c r="L9" s="22">
        <v>0.33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34</v>
      </c>
      <c r="H10" s="17" t="s">
        <v>29</v>
      </c>
      <c r="I10" s="17">
        <v>842</v>
      </c>
      <c r="J10" s="17" t="s">
        <v>52</v>
      </c>
      <c r="K10" s="17" t="s">
        <v>164</v>
      </c>
      <c r="L10" s="17" t="s">
        <v>165</v>
      </c>
      <c r="M10" s="17" t="s">
        <v>29</v>
      </c>
      <c r="N10" s="17" t="s">
        <v>29</v>
      </c>
      <c r="O10" s="17" t="s">
        <v>29</v>
      </c>
      <c r="P10" s="17" t="s">
        <v>166</v>
      </c>
      <c r="Q10" s="17" t="s">
        <v>167</v>
      </c>
      <c r="R10" s="19">
        <v>3.8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570</v>
      </c>
      <c r="J11" s="21">
        <v>2040</v>
      </c>
      <c r="K11" s="21">
        <v>855</v>
      </c>
      <c r="L11" s="22">
        <v>0.66700000000000004</v>
      </c>
      <c r="M11" s="21">
        <v>570</v>
      </c>
      <c r="N11" s="21">
        <v>0</v>
      </c>
      <c r="O11" s="21">
        <v>0</v>
      </c>
      <c r="P11" s="21">
        <v>1</v>
      </c>
      <c r="Q11" s="21">
        <v>6.4</v>
      </c>
      <c r="R11" s="23">
        <v>2.4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1022</v>
      </c>
      <c r="J12" s="17">
        <v>2131</v>
      </c>
      <c r="K12" s="17">
        <v>992</v>
      </c>
      <c r="L12" s="36">
        <v>1.03</v>
      </c>
      <c r="M12" s="17">
        <v>992</v>
      </c>
      <c r="N12" s="17">
        <v>0</v>
      </c>
      <c r="O12" s="17">
        <v>0</v>
      </c>
      <c r="P12" s="17">
        <v>27.3</v>
      </c>
      <c r="Q12" s="17">
        <v>96.1</v>
      </c>
      <c r="R12" s="30">
        <v>92.2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15</v>
      </c>
      <c r="H13" s="21" t="s">
        <v>29</v>
      </c>
      <c r="I13" s="21">
        <v>221</v>
      </c>
      <c r="J13" s="21">
        <v>2133</v>
      </c>
      <c r="K13" s="21">
        <v>400</v>
      </c>
      <c r="L13" s="22">
        <v>0.55300000000000005</v>
      </c>
      <c r="M13" s="21" t="s">
        <v>29</v>
      </c>
      <c r="N13" s="21" t="s">
        <v>29</v>
      </c>
      <c r="O13" s="21" t="s">
        <v>29</v>
      </c>
      <c r="P13" s="21">
        <v>2.4</v>
      </c>
      <c r="Q13" s="21">
        <v>39.5</v>
      </c>
      <c r="R13" s="23">
        <v>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15</v>
      </c>
      <c r="H14" s="17" t="s">
        <v>29</v>
      </c>
      <c r="I14" s="17">
        <v>219</v>
      </c>
      <c r="J14" s="17">
        <v>2117</v>
      </c>
      <c r="K14" s="17">
        <v>397</v>
      </c>
      <c r="L14" s="18">
        <v>0.55200000000000005</v>
      </c>
      <c r="M14" s="17" t="s">
        <v>29</v>
      </c>
      <c r="N14" s="17" t="s">
        <v>29</v>
      </c>
      <c r="O14" s="17" t="s">
        <v>29</v>
      </c>
      <c r="P14" s="17">
        <v>2.4</v>
      </c>
      <c r="Q14" s="17">
        <v>39.5</v>
      </c>
      <c r="R14" s="19">
        <v>5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15</v>
      </c>
      <c r="H15" s="21" t="s">
        <v>29</v>
      </c>
      <c r="I15" s="21">
        <v>293</v>
      </c>
      <c r="J15" s="21">
        <v>2089</v>
      </c>
      <c r="K15" s="21">
        <v>418</v>
      </c>
      <c r="L15" s="22">
        <v>0.70099999999999996</v>
      </c>
      <c r="M15" s="21" t="s">
        <v>29</v>
      </c>
      <c r="N15" s="21" t="s">
        <v>29</v>
      </c>
      <c r="O15" s="21" t="s">
        <v>29</v>
      </c>
      <c r="P15" s="21">
        <v>3.6</v>
      </c>
      <c r="Q15" s="21">
        <v>43.9</v>
      </c>
      <c r="R15" s="23">
        <v>7.2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41</v>
      </c>
      <c r="H16" s="17" t="s">
        <v>29</v>
      </c>
      <c r="I16" s="17">
        <v>692</v>
      </c>
      <c r="J16" s="17">
        <v>1900</v>
      </c>
      <c r="K16" s="17">
        <v>974</v>
      </c>
      <c r="L16" s="18">
        <v>0.70399999999999996</v>
      </c>
      <c r="M16" s="17" t="s">
        <v>29</v>
      </c>
      <c r="N16" s="17" t="s">
        <v>29</v>
      </c>
      <c r="O16" s="17" t="s">
        <v>29</v>
      </c>
      <c r="P16" s="17">
        <v>2.7</v>
      </c>
      <c r="Q16" s="17">
        <v>14.2</v>
      </c>
      <c r="R16" s="19">
        <v>7.7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41</v>
      </c>
      <c r="H17" s="21" t="s">
        <v>29</v>
      </c>
      <c r="I17" s="21">
        <v>724</v>
      </c>
      <c r="J17" s="21">
        <v>2106</v>
      </c>
      <c r="K17" s="21">
        <v>1079</v>
      </c>
      <c r="L17" s="22">
        <v>0.65700000000000003</v>
      </c>
      <c r="M17" s="21" t="s">
        <v>29</v>
      </c>
      <c r="N17" s="21" t="s">
        <v>29</v>
      </c>
      <c r="O17" s="21" t="s">
        <v>29</v>
      </c>
      <c r="P17" s="21">
        <v>2.9</v>
      </c>
      <c r="Q17" s="21">
        <v>14.5</v>
      </c>
      <c r="R17" s="23">
        <v>9.5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41</v>
      </c>
      <c r="H18" s="17" t="s">
        <v>29</v>
      </c>
      <c r="I18" s="17">
        <v>611</v>
      </c>
      <c r="J18" s="17">
        <v>2077</v>
      </c>
      <c r="K18" s="17">
        <v>1090</v>
      </c>
      <c r="L18" s="18">
        <v>0.55200000000000005</v>
      </c>
      <c r="M18" s="17" t="s">
        <v>29</v>
      </c>
      <c r="N18" s="17" t="s">
        <v>29</v>
      </c>
      <c r="O18" s="17" t="s">
        <v>29</v>
      </c>
      <c r="P18" s="17">
        <v>2</v>
      </c>
      <c r="Q18" s="17">
        <v>11.7</v>
      </c>
      <c r="R18" s="19">
        <v>9.4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828</v>
      </c>
      <c r="J19" s="21">
        <v>2112</v>
      </c>
      <c r="K19" s="21">
        <v>1135</v>
      </c>
      <c r="L19" s="22">
        <v>0.71699999999999997</v>
      </c>
      <c r="M19" s="21" t="s">
        <v>29</v>
      </c>
      <c r="N19" s="21" t="s">
        <v>29</v>
      </c>
      <c r="O19" s="21" t="s">
        <v>29</v>
      </c>
      <c r="P19" s="21">
        <v>4.0999999999999996</v>
      </c>
      <c r="Q19" s="21">
        <v>18</v>
      </c>
      <c r="R19" s="25">
        <v>13.4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790</v>
      </c>
      <c r="J20" s="17">
        <v>2150</v>
      </c>
      <c r="K20" s="17">
        <v>1156</v>
      </c>
      <c r="L20" s="18">
        <v>0.67500000000000004</v>
      </c>
      <c r="M20" s="17" t="s">
        <v>29</v>
      </c>
      <c r="N20" s="17" t="s">
        <v>29</v>
      </c>
      <c r="O20" s="17" t="s">
        <v>29</v>
      </c>
      <c r="P20" s="17">
        <v>1.6</v>
      </c>
      <c r="Q20" s="17">
        <v>7.5</v>
      </c>
      <c r="R20" s="19">
        <v>5.9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352</v>
      </c>
      <c r="J21" s="21">
        <v>2097</v>
      </c>
      <c r="K21" s="21">
        <v>1153</v>
      </c>
      <c r="L21" s="22">
        <v>0.30499999999999999</v>
      </c>
      <c r="M21" s="21" t="s">
        <v>29</v>
      </c>
      <c r="N21" s="21" t="s">
        <v>29</v>
      </c>
      <c r="O21" s="21" t="s">
        <v>29</v>
      </c>
      <c r="P21" s="21">
        <v>1.9</v>
      </c>
      <c r="Q21" s="21">
        <v>19.5</v>
      </c>
      <c r="R21" s="23">
        <v>6.7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18</v>
      </c>
      <c r="H22" s="17" t="s">
        <v>29</v>
      </c>
      <c r="I22" s="17">
        <v>420</v>
      </c>
      <c r="J22" s="17">
        <v>2088</v>
      </c>
      <c r="K22" s="17">
        <v>470</v>
      </c>
      <c r="L22" s="18">
        <v>0.89400000000000002</v>
      </c>
      <c r="M22" s="17" t="s">
        <v>29</v>
      </c>
      <c r="N22" s="17" t="s">
        <v>29</v>
      </c>
      <c r="O22" s="17" t="s">
        <v>29</v>
      </c>
      <c r="P22" s="17">
        <v>5.3</v>
      </c>
      <c r="Q22" s="17">
        <v>45.2</v>
      </c>
      <c r="R22" s="19">
        <v>8.9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18</v>
      </c>
      <c r="H23" s="21" t="s">
        <v>29</v>
      </c>
      <c r="I23" s="21">
        <v>484</v>
      </c>
      <c r="J23" s="21">
        <v>2205</v>
      </c>
      <c r="K23" s="21">
        <v>496</v>
      </c>
      <c r="L23" s="29">
        <v>0.97599999999999998</v>
      </c>
      <c r="M23" s="21" t="s">
        <v>29</v>
      </c>
      <c r="N23" s="21" t="s">
        <v>29</v>
      </c>
      <c r="O23" s="21" t="s">
        <v>29</v>
      </c>
      <c r="P23" s="21">
        <v>10.9</v>
      </c>
      <c r="Q23" s="21">
        <v>81</v>
      </c>
      <c r="R23" s="23">
        <v>16.100000000000001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18</v>
      </c>
      <c r="H24" s="17" t="s">
        <v>29</v>
      </c>
      <c r="I24" s="17">
        <v>356</v>
      </c>
      <c r="J24" s="17">
        <v>2221</v>
      </c>
      <c r="K24" s="17">
        <v>500</v>
      </c>
      <c r="L24" s="18">
        <v>0.71199999999999997</v>
      </c>
      <c r="M24" s="17" t="s">
        <v>29</v>
      </c>
      <c r="N24" s="17" t="s">
        <v>29</v>
      </c>
      <c r="O24" s="17" t="s">
        <v>29</v>
      </c>
      <c r="P24" s="17">
        <v>2.2000000000000002</v>
      </c>
      <c r="Q24" s="17">
        <v>22.7</v>
      </c>
      <c r="R24" s="19">
        <v>4.5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158</v>
      </c>
      <c r="J25" s="21">
        <v>1977</v>
      </c>
      <c r="K25" s="21">
        <v>1977</v>
      </c>
      <c r="L25" s="22">
        <v>0.08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774</v>
      </c>
      <c r="J26" s="17">
        <v>2117</v>
      </c>
      <c r="K26" s="17">
        <v>2117</v>
      </c>
      <c r="L26" s="18">
        <v>0.36599999999999999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1.3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424</v>
      </c>
      <c r="J27" s="21">
        <v>2115</v>
      </c>
      <c r="K27" s="21">
        <v>2115</v>
      </c>
      <c r="L27" s="22">
        <v>0.2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51</v>
      </c>
      <c r="H28" s="17" t="s">
        <v>29</v>
      </c>
      <c r="I28" s="17">
        <v>590</v>
      </c>
      <c r="J28" s="17">
        <v>2091</v>
      </c>
      <c r="K28" s="17">
        <v>1333</v>
      </c>
      <c r="L28" s="18">
        <v>0.443</v>
      </c>
      <c r="M28" s="17" t="s">
        <v>29</v>
      </c>
      <c r="N28" s="17" t="s">
        <v>29</v>
      </c>
      <c r="O28" s="17" t="s">
        <v>29</v>
      </c>
      <c r="P28" s="17">
        <v>1.7</v>
      </c>
      <c r="Q28" s="17">
        <v>10.3</v>
      </c>
      <c r="R28" s="19">
        <v>7.4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51</v>
      </c>
      <c r="H29" s="21" t="s">
        <v>29</v>
      </c>
      <c r="I29" s="21">
        <v>623</v>
      </c>
      <c r="J29" s="21">
        <v>1948</v>
      </c>
      <c r="K29" s="21">
        <v>1242</v>
      </c>
      <c r="L29" s="22">
        <v>0.497</v>
      </c>
      <c r="M29" s="21" t="s">
        <v>29</v>
      </c>
      <c r="N29" s="21" t="s">
        <v>29</v>
      </c>
      <c r="O29" s="21" t="s">
        <v>29</v>
      </c>
      <c r="P29" s="21">
        <v>1.9</v>
      </c>
      <c r="Q29" s="21">
        <v>11</v>
      </c>
      <c r="R29" s="23">
        <v>8.1999999999999993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51</v>
      </c>
      <c r="H30" s="27" t="s">
        <v>29</v>
      </c>
      <c r="I30" s="27">
        <v>823</v>
      </c>
      <c r="J30" s="27">
        <v>2027</v>
      </c>
      <c r="K30" s="27">
        <v>1292</v>
      </c>
      <c r="L30" s="32">
        <v>0.61799999999999999</v>
      </c>
      <c r="M30" s="27" t="s">
        <v>29</v>
      </c>
      <c r="N30" s="27" t="s">
        <v>29</v>
      </c>
      <c r="O30" s="27" t="s">
        <v>29</v>
      </c>
      <c r="P30" s="27">
        <v>2.6</v>
      </c>
      <c r="Q30" s="27">
        <v>11.8</v>
      </c>
      <c r="R30" s="28">
        <v>10.4</v>
      </c>
    </row>
    <row r="31" spans="1:18" ht="15.75" thickTop="1" x14ac:dyDescent="0.25">
      <c r="A31" s="46" t="s">
        <v>168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169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170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171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172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5B65-18D4-471C-81C4-D30F03E93BB2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0.92300000000000004</v>
      </c>
      <c r="M2" s="9">
        <v>1465</v>
      </c>
      <c r="N2" s="9">
        <v>0</v>
      </c>
      <c r="O2" s="9">
        <v>0</v>
      </c>
      <c r="P2" s="9">
        <v>87.9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0.92300000000000004</v>
      </c>
      <c r="M3" s="13">
        <v>1465</v>
      </c>
      <c r="N3" s="13">
        <v>0</v>
      </c>
      <c r="O3" s="13">
        <v>0</v>
      </c>
      <c r="P3" s="13">
        <v>87.9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24</v>
      </c>
      <c r="H4" s="17" t="s">
        <v>29</v>
      </c>
      <c r="I4" s="17">
        <v>464</v>
      </c>
      <c r="J4" s="17">
        <v>1983</v>
      </c>
      <c r="K4" s="17">
        <v>570</v>
      </c>
      <c r="L4" s="18">
        <v>0.81399999999999995</v>
      </c>
      <c r="M4" s="17" t="s">
        <v>29</v>
      </c>
      <c r="N4" s="17" t="s">
        <v>29</v>
      </c>
      <c r="O4" s="17" t="s">
        <v>29</v>
      </c>
      <c r="P4" s="17">
        <v>5.5</v>
      </c>
      <c r="Q4" s="17">
        <v>42.8</v>
      </c>
      <c r="R4" s="19">
        <v>11.6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24</v>
      </c>
      <c r="H5" s="21" t="s">
        <v>29</v>
      </c>
      <c r="I5" s="21">
        <v>661</v>
      </c>
      <c r="J5" s="21" t="s">
        <v>39</v>
      </c>
      <c r="K5" s="21" t="s">
        <v>173</v>
      </c>
      <c r="L5" s="21" t="s">
        <v>153</v>
      </c>
      <c r="M5" s="21" t="s">
        <v>29</v>
      </c>
      <c r="N5" s="21" t="s">
        <v>29</v>
      </c>
      <c r="O5" s="21" t="s">
        <v>29</v>
      </c>
      <c r="P5" s="21" t="s">
        <v>174</v>
      </c>
      <c r="Q5" s="21" t="s">
        <v>175</v>
      </c>
      <c r="R5" s="23">
        <v>9.6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489</v>
      </c>
      <c r="J6" s="17">
        <v>1910</v>
      </c>
      <c r="K6" s="17">
        <v>1910</v>
      </c>
      <c r="L6" s="18">
        <v>0.25600000000000001</v>
      </c>
      <c r="M6" s="17" t="s">
        <v>29</v>
      </c>
      <c r="N6" s="17" t="s">
        <v>29</v>
      </c>
      <c r="O6" s="17" t="s">
        <v>29</v>
      </c>
      <c r="P6" s="17">
        <v>0.2</v>
      </c>
      <c r="Q6" s="17">
        <v>1.3</v>
      </c>
      <c r="R6" s="19">
        <v>0.2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401</v>
      </c>
      <c r="J7" s="21">
        <v>2166</v>
      </c>
      <c r="K7" s="21">
        <v>623</v>
      </c>
      <c r="L7" s="22">
        <v>0.64400000000000002</v>
      </c>
      <c r="M7" s="21" t="s">
        <v>29</v>
      </c>
      <c r="N7" s="21" t="s">
        <v>29</v>
      </c>
      <c r="O7" s="21" t="s">
        <v>29</v>
      </c>
      <c r="P7" s="21">
        <v>3.7</v>
      </c>
      <c r="Q7" s="21">
        <v>33</v>
      </c>
      <c r="R7" s="23">
        <v>8.6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408</v>
      </c>
      <c r="J8" s="17">
        <v>2205</v>
      </c>
      <c r="K8" s="17">
        <v>634</v>
      </c>
      <c r="L8" s="18">
        <v>0.64400000000000002</v>
      </c>
      <c r="M8" s="17" t="s">
        <v>29</v>
      </c>
      <c r="N8" s="17" t="s">
        <v>29</v>
      </c>
      <c r="O8" s="17" t="s">
        <v>29</v>
      </c>
      <c r="P8" s="17">
        <v>3.7</v>
      </c>
      <c r="Q8" s="17">
        <v>32.799999999999997</v>
      </c>
      <c r="R8" s="19">
        <v>8.6999999999999993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832</v>
      </c>
      <c r="J9" s="21">
        <v>1937</v>
      </c>
      <c r="K9" s="21">
        <v>1937</v>
      </c>
      <c r="L9" s="22">
        <v>0.43</v>
      </c>
      <c r="M9" s="21" t="s">
        <v>29</v>
      </c>
      <c r="N9" s="21" t="s">
        <v>29</v>
      </c>
      <c r="O9" s="21" t="s">
        <v>29</v>
      </c>
      <c r="P9" s="21">
        <v>0.4</v>
      </c>
      <c r="Q9" s="21">
        <v>1.6</v>
      </c>
      <c r="R9" s="23">
        <v>0.4</v>
      </c>
    </row>
    <row r="10" spans="1:18" ht="23.2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30</v>
      </c>
      <c r="H10" s="17" t="s">
        <v>29</v>
      </c>
      <c r="I10" s="17">
        <v>1328</v>
      </c>
      <c r="J10" s="17" t="s">
        <v>52</v>
      </c>
      <c r="K10" s="17" t="s">
        <v>176</v>
      </c>
      <c r="L10" s="17" t="s">
        <v>177</v>
      </c>
      <c r="M10" s="17" t="s">
        <v>29</v>
      </c>
      <c r="N10" s="17" t="s">
        <v>29</v>
      </c>
      <c r="O10" s="17" t="s">
        <v>29</v>
      </c>
      <c r="P10" s="17" t="s">
        <v>178</v>
      </c>
      <c r="Q10" s="17" t="s">
        <v>179</v>
      </c>
      <c r="R10" s="19">
        <v>10.6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717</v>
      </c>
      <c r="J11" s="21">
        <v>2040</v>
      </c>
      <c r="K11" s="21">
        <v>836</v>
      </c>
      <c r="L11" s="22">
        <v>0.85799999999999998</v>
      </c>
      <c r="M11" s="21">
        <v>717</v>
      </c>
      <c r="N11" s="21">
        <v>0</v>
      </c>
      <c r="O11" s="21">
        <v>0</v>
      </c>
      <c r="P11" s="21">
        <v>3</v>
      </c>
      <c r="Q11" s="21">
        <v>14.8</v>
      </c>
      <c r="R11" s="23">
        <v>6.9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748</v>
      </c>
      <c r="J12" s="17">
        <v>2131</v>
      </c>
      <c r="K12" s="17">
        <v>810</v>
      </c>
      <c r="L12" s="36">
        <v>0.92300000000000004</v>
      </c>
      <c r="M12" s="17">
        <v>748</v>
      </c>
      <c r="N12" s="17">
        <v>0</v>
      </c>
      <c r="O12" s="17">
        <v>0</v>
      </c>
      <c r="P12" s="17">
        <v>5.9</v>
      </c>
      <c r="Q12" s="17">
        <v>28.5</v>
      </c>
      <c r="R12" s="19">
        <v>19.5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18</v>
      </c>
      <c r="H13" s="21" t="s">
        <v>29</v>
      </c>
      <c r="I13" s="21">
        <v>350</v>
      </c>
      <c r="J13" s="21">
        <v>2133</v>
      </c>
      <c r="K13" s="21">
        <v>480</v>
      </c>
      <c r="L13" s="22">
        <v>0.72899999999999998</v>
      </c>
      <c r="M13" s="21" t="s">
        <v>29</v>
      </c>
      <c r="N13" s="21" t="s">
        <v>29</v>
      </c>
      <c r="O13" s="21" t="s">
        <v>29</v>
      </c>
      <c r="P13" s="21">
        <v>4.0999999999999996</v>
      </c>
      <c r="Q13" s="21">
        <v>42.3</v>
      </c>
      <c r="R13" s="23">
        <v>8.5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18</v>
      </c>
      <c r="H14" s="17" t="s">
        <v>29</v>
      </c>
      <c r="I14" s="17">
        <v>267</v>
      </c>
      <c r="J14" s="17">
        <v>2117</v>
      </c>
      <c r="K14" s="17">
        <v>476</v>
      </c>
      <c r="L14" s="18">
        <v>0.56100000000000005</v>
      </c>
      <c r="M14" s="17" t="s">
        <v>29</v>
      </c>
      <c r="N14" s="17" t="s">
        <v>29</v>
      </c>
      <c r="O14" s="17" t="s">
        <v>29</v>
      </c>
      <c r="P14" s="17">
        <v>2.7</v>
      </c>
      <c r="Q14" s="17">
        <v>36</v>
      </c>
      <c r="R14" s="19">
        <v>5.8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18</v>
      </c>
      <c r="H15" s="21" t="s">
        <v>29</v>
      </c>
      <c r="I15" s="21">
        <v>346</v>
      </c>
      <c r="J15" s="21">
        <v>2089</v>
      </c>
      <c r="K15" s="21">
        <v>444</v>
      </c>
      <c r="L15" s="22">
        <v>0.77900000000000003</v>
      </c>
      <c r="M15" s="21" t="s">
        <v>29</v>
      </c>
      <c r="N15" s="21" t="s">
        <v>29</v>
      </c>
      <c r="O15" s="21" t="s">
        <v>29</v>
      </c>
      <c r="P15" s="21">
        <v>4.5999999999999996</v>
      </c>
      <c r="Q15" s="21">
        <v>47.5</v>
      </c>
      <c r="R15" s="23">
        <v>8.9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42</v>
      </c>
      <c r="H16" s="17" t="s">
        <v>29</v>
      </c>
      <c r="I16" s="17">
        <v>815</v>
      </c>
      <c r="J16" s="17">
        <v>1900</v>
      </c>
      <c r="K16" s="17">
        <v>997</v>
      </c>
      <c r="L16" s="18">
        <v>0.81699999999999995</v>
      </c>
      <c r="M16" s="17" t="s">
        <v>29</v>
      </c>
      <c r="N16" s="17" t="s">
        <v>29</v>
      </c>
      <c r="O16" s="17" t="s">
        <v>29</v>
      </c>
      <c r="P16" s="17">
        <v>4.9000000000000004</v>
      </c>
      <c r="Q16" s="17">
        <v>21.5</v>
      </c>
      <c r="R16" s="30">
        <v>12.9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42</v>
      </c>
      <c r="H17" s="21" t="s">
        <v>29</v>
      </c>
      <c r="I17" s="21">
        <v>793</v>
      </c>
      <c r="J17" s="21">
        <v>2106</v>
      </c>
      <c r="K17" s="21">
        <v>1106</v>
      </c>
      <c r="L17" s="22">
        <v>0.71699999999999997</v>
      </c>
      <c r="M17" s="21" t="s">
        <v>29</v>
      </c>
      <c r="N17" s="21" t="s">
        <v>29</v>
      </c>
      <c r="O17" s="21" t="s">
        <v>29</v>
      </c>
      <c r="P17" s="21">
        <v>3.6</v>
      </c>
      <c r="Q17" s="21">
        <v>16.2</v>
      </c>
      <c r="R17" s="25">
        <v>12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42</v>
      </c>
      <c r="H18" s="17" t="s">
        <v>29</v>
      </c>
      <c r="I18" s="17">
        <v>579</v>
      </c>
      <c r="J18" s="17">
        <v>2077</v>
      </c>
      <c r="K18" s="17">
        <v>1090</v>
      </c>
      <c r="L18" s="18">
        <v>0.53100000000000003</v>
      </c>
      <c r="M18" s="17" t="s">
        <v>29</v>
      </c>
      <c r="N18" s="17" t="s">
        <v>29</v>
      </c>
      <c r="O18" s="17" t="s">
        <v>29</v>
      </c>
      <c r="P18" s="17">
        <v>1.4</v>
      </c>
      <c r="Q18" s="17">
        <v>8.6</v>
      </c>
      <c r="R18" s="19">
        <v>6.3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537</v>
      </c>
      <c r="J19" s="21">
        <v>2112</v>
      </c>
      <c r="K19" s="21">
        <v>1135</v>
      </c>
      <c r="L19" s="22">
        <v>0.47299999999999998</v>
      </c>
      <c r="M19" s="21" t="s">
        <v>29</v>
      </c>
      <c r="N19" s="21" t="s">
        <v>29</v>
      </c>
      <c r="O19" s="21" t="s">
        <v>29</v>
      </c>
      <c r="P19" s="21">
        <v>2.1</v>
      </c>
      <c r="Q19" s="21">
        <v>13.8</v>
      </c>
      <c r="R19" s="25">
        <v>9.6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849</v>
      </c>
      <c r="J20" s="17">
        <v>2150</v>
      </c>
      <c r="K20" s="17">
        <v>1129</v>
      </c>
      <c r="L20" s="18">
        <v>0.752</v>
      </c>
      <c r="M20" s="17" t="s">
        <v>29</v>
      </c>
      <c r="N20" s="17" t="s">
        <v>29</v>
      </c>
      <c r="O20" s="17" t="s">
        <v>29</v>
      </c>
      <c r="P20" s="17">
        <v>2.8</v>
      </c>
      <c r="Q20" s="17">
        <v>12</v>
      </c>
      <c r="R20" s="30">
        <v>10.6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391</v>
      </c>
      <c r="J21" s="21">
        <v>2097</v>
      </c>
      <c r="K21" s="21">
        <v>1153</v>
      </c>
      <c r="L21" s="22">
        <v>0.33900000000000002</v>
      </c>
      <c r="M21" s="21" t="s">
        <v>29</v>
      </c>
      <c r="N21" s="21" t="s">
        <v>29</v>
      </c>
      <c r="O21" s="21" t="s">
        <v>29</v>
      </c>
      <c r="P21" s="21">
        <v>0.7</v>
      </c>
      <c r="Q21" s="21">
        <v>6.8</v>
      </c>
      <c r="R21" s="23">
        <v>6.5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22</v>
      </c>
      <c r="H22" s="17" t="s">
        <v>29</v>
      </c>
      <c r="I22" s="17">
        <v>484</v>
      </c>
      <c r="J22" s="17">
        <v>2088</v>
      </c>
      <c r="K22" s="17">
        <v>574</v>
      </c>
      <c r="L22" s="18">
        <v>0.84299999999999997</v>
      </c>
      <c r="M22" s="17" t="s">
        <v>29</v>
      </c>
      <c r="N22" s="17" t="s">
        <v>29</v>
      </c>
      <c r="O22" s="17" t="s">
        <v>29</v>
      </c>
      <c r="P22" s="17">
        <v>4.5</v>
      </c>
      <c r="Q22" s="17">
        <v>33.4</v>
      </c>
      <c r="R22" s="19">
        <v>8.1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22</v>
      </c>
      <c r="H23" s="21" t="s">
        <v>29</v>
      </c>
      <c r="I23" s="21">
        <v>519</v>
      </c>
      <c r="J23" s="21">
        <v>2205</v>
      </c>
      <c r="K23" s="21">
        <v>606</v>
      </c>
      <c r="L23" s="22">
        <v>0.85599999999999998</v>
      </c>
      <c r="M23" s="21" t="s">
        <v>29</v>
      </c>
      <c r="N23" s="21" t="s">
        <v>29</v>
      </c>
      <c r="O23" s="21" t="s">
        <v>29</v>
      </c>
      <c r="P23" s="21">
        <v>5.3</v>
      </c>
      <c r="Q23" s="21">
        <v>36.5</v>
      </c>
      <c r="R23" s="23">
        <v>11.1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22</v>
      </c>
      <c r="H24" s="17" t="s">
        <v>29</v>
      </c>
      <c r="I24" s="17">
        <v>467</v>
      </c>
      <c r="J24" s="17">
        <v>2221</v>
      </c>
      <c r="K24" s="17">
        <v>611</v>
      </c>
      <c r="L24" s="18">
        <v>0.76500000000000001</v>
      </c>
      <c r="M24" s="17" t="s">
        <v>29</v>
      </c>
      <c r="N24" s="17" t="s">
        <v>29</v>
      </c>
      <c r="O24" s="17" t="s">
        <v>29</v>
      </c>
      <c r="P24" s="17">
        <v>5</v>
      </c>
      <c r="Q24" s="17">
        <v>38.5</v>
      </c>
      <c r="R24" s="19">
        <v>10.199999999999999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149</v>
      </c>
      <c r="J25" s="21">
        <v>1977</v>
      </c>
      <c r="K25" s="21">
        <v>1977</v>
      </c>
      <c r="L25" s="22">
        <v>7.4999999999999997E-2</v>
      </c>
      <c r="M25" s="21" t="s">
        <v>29</v>
      </c>
      <c r="N25" s="21" t="s">
        <v>29</v>
      </c>
      <c r="O25" s="21" t="s">
        <v>29</v>
      </c>
      <c r="P25" s="21">
        <v>0</v>
      </c>
      <c r="Q25" s="21">
        <v>1</v>
      </c>
      <c r="R25" s="23">
        <v>0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1076</v>
      </c>
      <c r="J26" s="17">
        <v>2117</v>
      </c>
      <c r="K26" s="17">
        <v>2117</v>
      </c>
      <c r="L26" s="18">
        <v>0.50800000000000001</v>
      </c>
      <c r="M26" s="17" t="s">
        <v>29</v>
      </c>
      <c r="N26" s="17" t="s">
        <v>29</v>
      </c>
      <c r="O26" s="17" t="s">
        <v>29</v>
      </c>
      <c r="P26" s="17">
        <v>0.5</v>
      </c>
      <c r="Q26" s="17">
        <v>1.7</v>
      </c>
      <c r="R26" s="19">
        <v>0.5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718</v>
      </c>
      <c r="J27" s="21">
        <v>2115</v>
      </c>
      <c r="K27" s="21">
        <v>2115</v>
      </c>
      <c r="L27" s="22">
        <v>0.33900000000000002</v>
      </c>
      <c r="M27" s="21" t="s">
        <v>29</v>
      </c>
      <c r="N27" s="21" t="s">
        <v>29</v>
      </c>
      <c r="O27" s="21" t="s">
        <v>29</v>
      </c>
      <c r="P27" s="21">
        <v>0.3</v>
      </c>
      <c r="Q27" s="21">
        <v>1.3</v>
      </c>
      <c r="R27" s="23">
        <v>0.8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48</v>
      </c>
      <c r="H28" s="17" t="s">
        <v>29</v>
      </c>
      <c r="I28" s="17">
        <v>793</v>
      </c>
      <c r="J28" s="17">
        <v>2091</v>
      </c>
      <c r="K28" s="17">
        <v>1255</v>
      </c>
      <c r="L28" s="18">
        <v>0.63200000000000001</v>
      </c>
      <c r="M28" s="17" t="s">
        <v>29</v>
      </c>
      <c r="N28" s="17" t="s">
        <v>29</v>
      </c>
      <c r="O28" s="17" t="s">
        <v>29</v>
      </c>
      <c r="P28" s="17">
        <v>3.5</v>
      </c>
      <c r="Q28" s="17">
        <v>15.8</v>
      </c>
      <c r="R28" s="19">
        <v>14.3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48</v>
      </c>
      <c r="H29" s="21" t="s">
        <v>29</v>
      </c>
      <c r="I29" s="21">
        <v>707</v>
      </c>
      <c r="J29" s="21">
        <v>1948</v>
      </c>
      <c r="K29" s="21">
        <v>1169</v>
      </c>
      <c r="L29" s="22">
        <v>0.60499999999999998</v>
      </c>
      <c r="M29" s="21" t="s">
        <v>29</v>
      </c>
      <c r="N29" s="21" t="s">
        <v>29</v>
      </c>
      <c r="O29" s="21" t="s">
        <v>29</v>
      </c>
      <c r="P29" s="21">
        <v>2.9</v>
      </c>
      <c r="Q29" s="21">
        <v>14.7</v>
      </c>
      <c r="R29" s="23">
        <v>9.6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48</v>
      </c>
      <c r="H30" s="27" t="s">
        <v>29</v>
      </c>
      <c r="I30" s="27">
        <v>759</v>
      </c>
      <c r="J30" s="27">
        <v>2027</v>
      </c>
      <c r="K30" s="27">
        <v>1191</v>
      </c>
      <c r="L30" s="32">
        <v>0.63700000000000001</v>
      </c>
      <c r="M30" s="27" t="s">
        <v>29</v>
      </c>
      <c r="N30" s="27" t="s">
        <v>29</v>
      </c>
      <c r="O30" s="27" t="s">
        <v>29</v>
      </c>
      <c r="P30" s="27">
        <v>3</v>
      </c>
      <c r="Q30" s="27">
        <v>14.1</v>
      </c>
      <c r="R30" s="28">
        <v>11.3</v>
      </c>
    </row>
    <row r="31" spans="1:18" ht="15.75" thickTop="1" x14ac:dyDescent="0.25">
      <c r="A31" s="46" t="s">
        <v>180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181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182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183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184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B9F9E-2E58-4104-9F45-35956C21251F}">
  <dimension ref="A1:R36"/>
  <sheetViews>
    <sheetView workbookViewId="0">
      <selection sqref="A1:R35"/>
    </sheetView>
  </sheetViews>
  <sheetFormatPr defaultRowHeight="15" x14ac:dyDescent="0.25"/>
  <sheetData>
    <row r="1" spans="1:18" ht="46.5" thickTop="1" thickBot="1" x14ac:dyDescent="0.3">
      <c r="A1" s="5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7" t="s">
        <v>27</v>
      </c>
    </row>
    <row r="2" spans="1:18" ht="15.75" thickBot="1" x14ac:dyDescent="0.3">
      <c r="A2" s="8" t="s">
        <v>28</v>
      </c>
      <c r="B2" s="9" t="s">
        <v>29</v>
      </c>
      <c r="C2" s="9" t="s">
        <v>29</v>
      </c>
      <c r="D2" s="9" t="s">
        <v>29</v>
      </c>
      <c r="E2" s="9"/>
      <c r="F2" s="9" t="s">
        <v>29</v>
      </c>
      <c r="G2" s="9" t="s">
        <v>29</v>
      </c>
      <c r="H2" s="9" t="s">
        <v>29</v>
      </c>
      <c r="I2" s="9" t="s">
        <v>29</v>
      </c>
      <c r="J2" s="9" t="s">
        <v>29</v>
      </c>
      <c r="K2" s="9" t="s">
        <v>29</v>
      </c>
      <c r="L2" s="10">
        <v>1.073</v>
      </c>
      <c r="M2" s="9">
        <v>1525</v>
      </c>
      <c r="N2" s="9">
        <v>0</v>
      </c>
      <c r="O2" s="9">
        <v>0</v>
      </c>
      <c r="P2" s="9">
        <v>137.19999999999999</v>
      </c>
      <c r="Q2" s="9" t="s">
        <v>29</v>
      </c>
      <c r="R2" s="11" t="s">
        <v>29</v>
      </c>
    </row>
    <row r="3" spans="1:18" ht="45.75" thickBot="1" x14ac:dyDescent="0.3">
      <c r="A3" s="12" t="s">
        <v>34</v>
      </c>
      <c r="B3" s="13" t="s">
        <v>29</v>
      </c>
      <c r="C3" s="13" t="s">
        <v>29</v>
      </c>
      <c r="D3" s="13" t="s">
        <v>29</v>
      </c>
      <c r="E3" s="13"/>
      <c r="F3" s="13" t="s">
        <v>29</v>
      </c>
      <c r="G3" s="13" t="s">
        <v>29</v>
      </c>
      <c r="H3" s="13" t="s">
        <v>29</v>
      </c>
      <c r="I3" s="13" t="s">
        <v>29</v>
      </c>
      <c r="J3" s="13" t="s">
        <v>29</v>
      </c>
      <c r="K3" s="13" t="s">
        <v>29</v>
      </c>
      <c r="L3" s="14">
        <v>1.073</v>
      </c>
      <c r="M3" s="13">
        <v>1525</v>
      </c>
      <c r="N3" s="13">
        <v>0</v>
      </c>
      <c r="O3" s="13">
        <v>0</v>
      </c>
      <c r="P3" s="13">
        <v>137.19999999999999</v>
      </c>
      <c r="Q3" s="13" t="s">
        <v>29</v>
      </c>
      <c r="R3" s="15" t="s">
        <v>29</v>
      </c>
    </row>
    <row r="4" spans="1:18" ht="34.5" thickBot="1" x14ac:dyDescent="0.3">
      <c r="A4" s="16">
        <v>45658</v>
      </c>
      <c r="B4" s="17" t="s">
        <v>35</v>
      </c>
      <c r="C4" s="17" t="s">
        <v>30</v>
      </c>
      <c r="D4" s="17" t="s">
        <v>36</v>
      </c>
      <c r="E4" s="17"/>
      <c r="F4" s="17">
        <v>1</v>
      </c>
      <c r="G4" s="17">
        <v>25</v>
      </c>
      <c r="H4" s="17" t="s">
        <v>29</v>
      </c>
      <c r="I4" s="17">
        <v>455</v>
      </c>
      <c r="J4" s="17">
        <v>1988</v>
      </c>
      <c r="K4" s="17">
        <v>596</v>
      </c>
      <c r="L4" s="18">
        <v>0.76300000000000001</v>
      </c>
      <c r="M4" s="17" t="s">
        <v>29</v>
      </c>
      <c r="N4" s="17" t="s">
        <v>29</v>
      </c>
      <c r="O4" s="17" t="s">
        <v>29</v>
      </c>
      <c r="P4" s="17">
        <v>4.8</v>
      </c>
      <c r="Q4" s="17">
        <v>37.9</v>
      </c>
      <c r="R4" s="19">
        <v>10.7</v>
      </c>
    </row>
    <row r="5" spans="1:18" ht="34.5" thickBot="1" x14ac:dyDescent="0.3">
      <c r="A5" s="26" t="s">
        <v>37</v>
      </c>
      <c r="B5" s="21" t="s">
        <v>38</v>
      </c>
      <c r="C5" s="21" t="s">
        <v>30</v>
      </c>
      <c r="D5" s="21" t="s">
        <v>36</v>
      </c>
      <c r="E5" s="21"/>
      <c r="F5" s="21">
        <v>1</v>
      </c>
      <c r="G5" s="21">
        <v>25</v>
      </c>
      <c r="H5" s="21" t="s">
        <v>29</v>
      </c>
      <c r="I5" s="21">
        <v>530</v>
      </c>
      <c r="J5" s="21" t="s">
        <v>39</v>
      </c>
      <c r="K5" s="21" t="s">
        <v>185</v>
      </c>
      <c r="L5" s="21" t="s">
        <v>33</v>
      </c>
      <c r="M5" s="21" t="s">
        <v>29</v>
      </c>
      <c r="N5" s="21" t="s">
        <v>29</v>
      </c>
      <c r="O5" s="21" t="s">
        <v>29</v>
      </c>
      <c r="P5" s="21" t="s">
        <v>162</v>
      </c>
      <c r="Q5" s="21" t="s">
        <v>186</v>
      </c>
      <c r="R5" s="23">
        <v>6</v>
      </c>
    </row>
    <row r="6" spans="1:18" ht="23.25" thickBot="1" x14ac:dyDescent="0.3">
      <c r="A6" s="16">
        <v>45659</v>
      </c>
      <c r="B6" s="17" t="s">
        <v>44</v>
      </c>
      <c r="C6" s="17" t="s">
        <v>30</v>
      </c>
      <c r="D6" s="17" t="s">
        <v>29</v>
      </c>
      <c r="E6" s="17"/>
      <c r="F6" s="17" t="s">
        <v>29</v>
      </c>
      <c r="G6" s="17" t="s">
        <v>29</v>
      </c>
      <c r="H6" s="17" t="s">
        <v>29</v>
      </c>
      <c r="I6" s="17">
        <v>763</v>
      </c>
      <c r="J6" s="17">
        <v>1910</v>
      </c>
      <c r="K6" s="17">
        <v>1910</v>
      </c>
      <c r="L6" s="18">
        <v>0.39900000000000002</v>
      </c>
      <c r="M6" s="17" t="s">
        <v>29</v>
      </c>
      <c r="N6" s="17" t="s">
        <v>29</v>
      </c>
      <c r="O6" s="17" t="s">
        <v>29</v>
      </c>
      <c r="P6" s="17">
        <v>0.3</v>
      </c>
      <c r="Q6" s="17">
        <v>1.6</v>
      </c>
      <c r="R6" s="19">
        <v>0.3</v>
      </c>
    </row>
    <row r="7" spans="1:18" ht="23.25" thickBot="1" x14ac:dyDescent="0.3">
      <c r="A7" s="20">
        <v>45690</v>
      </c>
      <c r="B7" s="21" t="s">
        <v>45</v>
      </c>
      <c r="C7" s="21" t="s">
        <v>30</v>
      </c>
      <c r="D7" s="21" t="s">
        <v>46</v>
      </c>
      <c r="E7" s="21"/>
      <c r="F7" s="21">
        <v>1</v>
      </c>
      <c r="G7" s="21">
        <v>23</v>
      </c>
      <c r="H7" s="21" t="s">
        <v>29</v>
      </c>
      <c r="I7" s="21">
        <v>391</v>
      </c>
      <c r="J7" s="21">
        <v>2166</v>
      </c>
      <c r="K7" s="21">
        <v>623</v>
      </c>
      <c r="L7" s="22">
        <v>0.628</v>
      </c>
      <c r="M7" s="21" t="s">
        <v>29</v>
      </c>
      <c r="N7" s="21" t="s">
        <v>29</v>
      </c>
      <c r="O7" s="21" t="s">
        <v>29</v>
      </c>
      <c r="P7" s="21">
        <v>3.5</v>
      </c>
      <c r="Q7" s="21">
        <v>32.5</v>
      </c>
      <c r="R7" s="23">
        <v>8.3000000000000007</v>
      </c>
    </row>
    <row r="8" spans="1:18" ht="23.25" thickBot="1" x14ac:dyDescent="0.3">
      <c r="A8" s="16">
        <v>45718</v>
      </c>
      <c r="B8" s="17" t="s">
        <v>45</v>
      </c>
      <c r="C8" s="17" t="s">
        <v>30</v>
      </c>
      <c r="D8" s="17" t="s">
        <v>46</v>
      </c>
      <c r="E8" s="17"/>
      <c r="F8" s="17">
        <v>1</v>
      </c>
      <c r="G8" s="17">
        <v>23</v>
      </c>
      <c r="H8" s="17" t="s">
        <v>29</v>
      </c>
      <c r="I8" s="17">
        <v>396</v>
      </c>
      <c r="J8" s="17">
        <v>2205</v>
      </c>
      <c r="K8" s="17">
        <v>634</v>
      </c>
      <c r="L8" s="18">
        <v>0.625</v>
      </c>
      <c r="M8" s="17" t="s">
        <v>29</v>
      </c>
      <c r="N8" s="17" t="s">
        <v>29</v>
      </c>
      <c r="O8" s="17" t="s">
        <v>29</v>
      </c>
      <c r="P8" s="17">
        <v>3.5</v>
      </c>
      <c r="Q8" s="17">
        <v>32.299999999999997</v>
      </c>
      <c r="R8" s="19">
        <v>8.4</v>
      </c>
    </row>
    <row r="9" spans="1:18" ht="23.25" thickBot="1" x14ac:dyDescent="0.3">
      <c r="A9" s="20">
        <v>45660</v>
      </c>
      <c r="B9" s="21" t="s">
        <v>47</v>
      </c>
      <c r="C9" s="21" t="s">
        <v>30</v>
      </c>
      <c r="D9" s="21" t="s">
        <v>48</v>
      </c>
      <c r="E9" s="21"/>
      <c r="F9" s="21">
        <v>1</v>
      </c>
      <c r="G9" s="21">
        <v>80</v>
      </c>
      <c r="H9" s="21" t="s">
        <v>29</v>
      </c>
      <c r="I9" s="21">
        <v>639</v>
      </c>
      <c r="J9" s="21">
        <v>1937</v>
      </c>
      <c r="K9" s="21">
        <v>1937</v>
      </c>
      <c r="L9" s="22">
        <v>0.33</v>
      </c>
      <c r="M9" s="21" t="s">
        <v>29</v>
      </c>
      <c r="N9" s="21" t="s">
        <v>29</v>
      </c>
      <c r="O9" s="21" t="s">
        <v>29</v>
      </c>
      <c r="P9" s="21">
        <v>0.2</v>
      </c>
      <c r="Q9" s="21">
        <v>1.4</v>
      </c>
      <c r="R9" s="23">
        <v>0.2</v>
      </c>
    </row>
    <row r="10" spans="1:18" ht="34.5" thickBot="1" x14ac:dyDescent="0.3">
      <c r="A10" s="24" t="s">
        <v>49</v>
      </c>
      <c r="B10" s="17" t="s">
        <v>50</v>
      </c>
      <c r="C10" s="17" t="s">
        <v>30</v>
      </c>
      <c r="D10" s="17" t="s">
        <v>51</v>
      </c>
      <c r="E10" s="17"/>
      <c r="F10" s="17">
        <v>2</v>
      </c>
      <c r="G10" s="17">
        <v>16</v>
      </c>
      <c r="H10" s="17" t="s">
        <v>29</v>
      </c>
      <c r="I10" s="17">
        <v>910</v>
      </c>
      <c r="J10" s="17" t="s">
        <v>52</v>
      </c>
      <c r="K10" s="17" t="s">
        <v>187</v>
      </c>
      <c r="L10" s="37" t="s">
        <v>188</v>
      </c>
      <c r="M10" s="17" t="s">
        <v>29</v>
      </c>
      <c r="N10" s="17" t="s">
        <v>29</v>
      </c>
      <c r="O10" s="17" t="s">
        <v>29</v>
      </c>
      <c r="P10" s="17" t="s">
        <v>189</v>
      </c>
      <c r="Q10" s="17" t="s">
        <v>190</v>
      </c>
      <c r="R10" s="19">
        <v>40</v>
      </c>
    </row>
    <row r="11" spans="1:18" ht="45.75" thickBot="1" x14ac:dyDescent="0.3">
      <c r="A11" s="20">
        <v>45661</v>
      </c>
      <c r="B11" s="21" t="s">
        <v>57</v>
      </c>
      <c r="C11" s="21" t="s">
        <v>32</v>
      </c>
      <c r="D11" s="21" t="s">
        <v>29</v>
      </c>
      <c r="E11" s="21"/>
      <c r="F11" s="21" t="s">
        <v>29</v>
      </c>
      <c r="G11" s="21" t="s">
        <v>29</v>
      </c>
      <c r="H11" s="21" t="s">
        <v>29</v>
      </c>
      <c r="I11" s="21">
        <v>570</v>
      </c>
      <c r="J11" s="21">
        <v>2040</v>
      </c>
      <c r="K11" s="21">
        <v>823</v>
      </c>
      <c r="L11" s="22">
        <v>0.69299999999999995</v>
      </c>
      <c r="M11" s="21">
        <v>570</v>
      </c>
      <c r="N11" s="21">
        <v>0</v>
      </c>
      <c r="O11" s="21">
        <v>0</v>
      </c>
      <c r="P11" s="21">
        <v>1.1000000000000001</v>
      </c>
      <c r="Q11" s="21">
        <v>7.2</v>
      </c>
      <c r="R11" s="23">
        <v>3</v>
      </c>
    </row>
    <row r="12" spans="1:18" ht="45.75" thickBot="1" x14ac:dyDescent="0.3">
      <c r="A12" s="16">
        <v>45692</v>
      </c>
      <c r="B12" s="17" t="s">
        <v>58</v>
      </c>
      <c r="C12" s="17" t="s">
        <v>32</v>
      </c>
      <c r="D12" s="17" t="s">
        <v>29</v>
      </c>
      <c r="E12" s="17"/>
      <c r="F12" s="17" t="s">
        <v>29</v>
      </c>
      <c r="G12" s="17" t="s">
        <v>29</v>
      </c>
      <c r="H12" s="17" t="s">
        <v>29</v>
      </c>
      <c r="I12" s="17">
        <v>1024</v>
      </c>
      <c r="J12" s="17">
        <v>2131</v>
      </c>
      <c r="K12" s="17">
        <v>955</v>
      </c>
      <c r="L12" s="36">
        <v>1.0720000000000001</v>
      </c>
      <c r="M12" s="17">
        <v>955</v>
      </c>
      <c r="N12" s="17">
        <v>0</v>
      </c>
      <c r="O12" s="17">
        <v>0</v>
      </c>
      <c r="P12" s="17">
        <v>45</v>
      </c>
      <c r="Q12" s="17">
        <v>158</v>
      </c>
      <c r="R12" s="30">
        <v>93.5</v>
      </c>
    </row>
    <row r="13" spans="1:18" ht="34.5" thickBot="1" x14ac:dyDescent="0.3">
      <c r="A13" s="20">
        <v>45662</v>
      </c>
      <c r="B13" s="21" t="s">
        <v>59</v>
      </c>
      <c r="C13" s="21" t="s">
        <v>30</v>
      </c>
      <c r="D13" s="21" t="s">
        <v>60</v>
      </c>
      <c r="E13" s="21"/>
      <c r="F13" s="21">
        <v>1</v>
      </c>
      <c r="G13" s="21">
        <v>18</v>
      </c>
      <c r="H13" s="21" t="s">
        <v>29</v>
      </c>
      <c r="I13" s="21">
        <v>254</v>
      </c>
      <c r="J13" s="21">
        <v>2133</v>
      </c>
      <c r="K13" s="21">
        <v>480</v>
      </c>
      <c r="L13" s="22">
        <v>0.52900000000000003</v>
      </c>
      <c r="M13" s="21" t="s">
        <v>29</v>
      </c>
      <c r="N13" s="21" t="s">
        <v>29</v>
      </c>
      <c r="O13" s="21" t="s">
        <v>29</v>
      </c>
      <c r="P13" s="21">
        <v>2.5</v>
      </c>
      <c r="Q13" s="21">
        <v>35.200000000000003</v>
      </c>
      <c r="R13" s="23">
        <v>5.5</v>
      </c>
    </row>
    <row r="14" spans="1:18" ht="34.5" thickBot="1" x14ac:dyDescent="0.3">
      <c r="A14" s="16">
        <v>45693</v>
      </c>
      <c r="B14" s="17" t="s">
        <v>61</v>
      </c>
      <c r="C14" s="17" t="s">
        <v>30</v>
      </c>
      <c r="D14" s="17" t="s">
        <v>60</v>
      </c>
      <c r="E14" s="17"/>
      <c r="F14" s="17">
        <v>1</v>
      </c>
      <c r="G14" s="17">
        <v>18</v>
      </c>
      <c r="H14" s="17" t="s">
        <v>29</v>
      </c>
      <c r="I14" s="17">
        <v>251</v>
      </c>
      <c r="J14" s="17">
        <v>2117</v>
      </c>
      <c r="K14" s="17">
        <v>476</v>
      </c>
      <c r="L14" s="18">
        <v>0.52700000000000002</v>
      </c>
      <c r="M14" s="17" t="s">
        <v>29</v>
      </c>
      <c r="N14" s="17" t="s">
        <v>29</v>
      </c>
      <c r="O14" s="17" t="s">
        <v>29</v>
      </c>
      <c r="P14" s="17">
        <v>2.5</v>
      </c>
      <c r="Q14" s="17">
        <v>35.200000000000003</v>
      </c>
      <c r="R14" s="19">
        <v>5.4</v>
      </c>
    </row>
    <row r="15" spans="1:18" ht="34.5" thickBot="1" x14ac:dyDescent="0.3">
      <c r="A15" s="20">
        <v>45721</v>
      </c>
      <c r="B15" s="21" t="s">
        <v>61</v>
      </c>
      <c r="C15" s="21" t="s">
        <v>30</v>
      </c>
      <c r="D15" s="21" t="s">
        <v>60</v>
      </c>
      <c r="E15" s="21"/>
      <c r="F15" s="21">
        <v>1</v>
      </c>
      <c r="G15" s="21">
        <v>18</v>
      </c>
      <c r="H15" s="21" t="s">
        <v>29</v>
      </c>
      <c r="I15" s="21">
        <v>293</v>
      </c>
      <c r="J15" s="21">
        <v>2089</v>
      </c>
      <c r="K15" s="21">
        <v>496</v>
      </c>
      <c r="L15" s="22">
        <v>0.59099999999999997</v>
      </c>
      <c r="M15" s="21" t="s">
        <v>29</v>
      </c>
      <c r="N15" s="21" t="s">
        <v>29</v>
      </c>
      <c r="O15" s="21" t="s">
        <v>29</v>
      </c>
      <c r="P15" s="21">
        <v>2.9</v>
      </c>
      <c r="Q15" s="21">
        <v>35.9</v>
      </c>
      <c r="R15" s="23">
        <v>6.4</v>
      </c>
    </row>
    <row r="16" spans="1:18" ht="34.5" thickBot="1" x14ac:dyDescent="0.3">
      <c r="A16" s="16">
        <v>45663</v>
      </c>
      <c r="B16" s="17" t="s">
        <v>62</v>
      </c>
      <c r="C16" s="17" t="s">
        <v>30</v>
      </c>
      <c r="D16" s="17" t="s">
        <v>63</v>
      </c>
      <c r="E16" s="17"/>
      <c r="F16" s="17">
        <v>1</v>
      </c>
      <c r="G16" s="17">
        <v>41</v>
      </c>
      <c r="H16" s="17" t="s">
        <v>29</v>
      </c>
      <c r="I16" s="17">
        <v>738</v>
      </c>
      <c r="J16" s="17">
        <v>1900</v>
      </c>
      <c r="K16" s="17">
        <v>974</v>
      </c>
      <c r="L16" s="18">
        <v>0.72</v>
      </c>
      <c r="M16" s="17" t="s">
        <v>29</v>
      </c>
      <c r="N16" s="17" t="s">
        <v>29</v>
      </c>
      <c r="O16" s="17" t="s">
        <v>29</v>
      </c>
      <c r="P16" s="17">
        <v>2.7</v>
      </c>
      <c r="Q16" s="17">
        <v>13.8</v>
      </c>
      <c r="R16" s="19">
        <v>7.1</v>
      </c>
    </row>
    <row r="17" spans="1:18" ht="45.75" thickBot="1" x14ac:dyDescent="0.3">
      <c r="A17" s="20">
        <v>45694</v>
      </c>
      <c r="B17" s="21" t="s">
        <v>64</v>
      </c>
      <c r="C17" s="21" t="s">
        <v>30</v>
      </c>
      <c r="D17" s="21" t="s">
        <v>63</v>
      </c>
      <c r="E17" s="21"/>
      <c r="F17" s="21">
        <v>1</v>
      </c>
      <c r="G17" s="21">
        <v>41</v>
      </c>
      <c r="H17" s="21" t="s">
        <v>29</v>
      </c>
      <c r="I17" s="21">
        <v>776</v>
      </c>
      <c r="J17" s="21">
        <v>2106</v>
      </c>
      <c r="K17" s="21">
        <v>1079</v>
      </c>
      <c r="L17" s="22">
        <v>0.68600000000000005</v>
      </c>
      <c r="M17" s="21" t="s">
        <v>29</v>
      </c>
      <c r="N17" s="21" t="s">
        <v>29</v>
      </c>
      <c r="O17" s="21" t="s">
        <v>29</v>
      </c>
      <c r="P17" s="21">
        <v>3.2</v>
      </c>
      <c r="Q17" s="21">
        <v>15.3</v>
      </c>
      <c r="R17" s="25">
        <v>10.6</v>
      </c>
    </row>
    <row r="18" spans="1:18" ht="34.5" thickBot="1" x14ac:dyDescent="0.3">
      <c r="A18" s="16">
        <v>45722</v>
      </c>
      <c r="B18" s="17" t="s">
        <v>65</v>
      </c>
      <c r="C18" s="17" t="s">
        <v>30</v>
      </c>
      <c r="D18" s="17" t="s">
        <v>63</v>
      </c>
      <c r="E18" s="17"/>
      <c r="F18" s="17">
        <v>1</v>
      </c>
      <c r="G18" s="17">
        <v>41</v>
      </c>
      <c r="H18" s="17" t="s">
        <v>29</v>
      </c>
      <c r="I18" s="17">
        <v>648</v>
      </c>
      <c r="J18" s="17">
        <v>2077</v>
      </c>
      <c r="K18" s="17">
        <v>1090</v>
      </c>
      <c r="L18" s="18">
        <v>0.57199999999999995</v>
      </c>
      <c r="M18" s="17" t="s">
        <v>29</v>
      </c>
      <c r="N18" s="17" t="s">
        <v>29</v>
      </c>
      <c r="O18" s="17" t="s">
        <v>29</v>
      </c>
      <c r="P18" s="17">
        <v>2.4</v>
      </c>
      <c r="Q18" s="17">
        <v>13.8</v>
      </c>
      <c r="R18" s="19">
        <v>9.6999999999999993</v>
      </c>
    </row>
    <row r="19" spans="1:18" ht="34.5" thickBot="1" x14ac:dyDescent="0.3">
      <c r="A19" s="20">
        <v>45664</v>
      </c>
      <c r="B19" s="21" t="s">
        <v>66</v>
      </c>
      <c r="C19" s="21" t="s">
        <v>30</v>
      </c>
      <c r="D19" s="21" t="s">
        <v>67</v>
      </c>
      <c r="E19" s="21"/>
      <c r="F19" s="21">
        <v>1</v>
      </c>
      <c r="G19" s="21">
        <v>43</v>
      </c>
      <c r="H19" s="21" t="s">
        <v>29</v>
      </c>
      <c r="I19" s="21">
        <v>792</v>
      </c>
      <c r="J19" s="21">
        <v>2112</v>
      </c>
      <c r="K19" s="21">
        <v>1135</v>
      </c>
      <c r="L19" s="22">
        <v>0.67200000000000004</v>
      </c>
      <c r="M19" s="21" t="s">
        <v>29</v>
      </c>
      <c r="N19" s="21" t="s">
        <v>29</v>
      </c>
      <c r="O19" s="21" t="s">
        <v>29</v>
      </c>
      <c r="P19" s="21">
        <v>3.5</v>
      </c>
      <c r="Q19" s="21">
        <v>16.5</v>
      </c>
      <c r="R19" s="25">
        <v>12.3</v>
      </c>
    </row>
    <row r="20" spans="1:18" ht="45.75" thickBot="1" x14ac:dyDescent="0.3">
      <c r="A20" s="16">
        <v>45695</v>
      </c>
      <c r="B20" s="17" t="s">
        <v>68</v>
      </c>
      <c r="C20" s="17" t="s">
        <v>30</v>
      </c>
      <c r="D20" s="17" t="s">
        <v>67</v>
      </c>
      <c r="E20" s="17"/>
      <c r="F20" s="17">
        <v>1</v>
      </c>
      <c r="G20" s="17">
        <v>43</v>
      </c>
      <c r="H20" s="17" t="s">
        <v>29</v>
      </c>
      <c r="I20" s="17">
        <v>862</v>
      </c>
      <c r="J20" s="17">
        <v>2150</v>
      </c>
      <c r="K20" s="17">
        <v>1156</v>
      </c>
      <c r="L20" s="18">
        <v>0.72499999999999998</v>
      </c>
      <c r="M20" s="17" t="s">
        <v>29</v>
      </c>
      <c r="N20" s="17" t="s">
        <v>29</v>
      </c>
      <c r="O20" s="17" t="s">
        <v>29</v>
      </c>
      <c r="P20" s="17">
        <v>1.9</v>
      </c>
      <c r="Q20" s="17">
        <v>8.1999999999999993</v>
      </c>
      <c r="R20" s="30">
        <v>9.1999999999999993</v>
      </c>
    </row>
    <row r="21" spans="1:18" ht="34.5" thickBot="1" x14ac:dyDescent="0.3">
      <c r="A21" s="20">
        <v>45723</v>
      </c>
      <c r="B21" s="21" t="s">
        <v>66</v>
      </c>
      <c r="C21" s="21" t="s">
        <v>30</v>
      </c>
      <c r="D21" s="21" t="s">
        <v>67</v>
      </c>
      <c r="E21" s="21"/>
      <c r="F21" s="21">
        <v>1</v>
      </c>
      <c r="G21" s="21">
        <v>43</v>
      </c>
      <c r="H21" s="21" t="s">
        <v>29</v>
      </c>
      <c r="I21" s="21">
        <v>316</v>
      </c>
      <c r="J21" s="21">
        <v>2097</v>
      </c>
      <c r="K21" s="21">
        <v>1153</v>
      </c>
      <c r="L21" s="22">
        <v>0.27400000000000002</v>
      </c>
      <c r="M21" s="21" t="s">
        <v>29</v>
      </c>
      <c r="N21" s="21" t="s">
        <v>29</v>
      </c>
      <c r="O21" s="21" t="s">
        <v>29</v>
      </c>
      <c r="P21" s="21">
        <v>1.8</v>
      </c>
      <c r="Q21" s="21">
        <v>20.399999999999999</v>
      </c>
      <c r="R21" s="23">
        <v>6.7</v>
      </c>
    </row>
    <row r="22" spans="1:18" ht="34.5" thickBot="1" x14ac:dyDescent="0.3">
      <c r="A22" s="16">
        <v>45665</v>
      </c>
      <c r="B22" s="17" t="s">
        <v>69</v>
      </c>
      <c r="C22" s="17" t="s">
        <v>30</v>
      </c>
      <c r="D22" s="17" t="s">
        <v>70</v>
      </c>
      <c r="E22" s="17"/>
      <c r="F22" s="17">
        <v>2</v>
      </c>
      <c r="G22" s="17">
        <v>36</v>
      </c>
      <c r="H22" s="17" t="s">
        <v>29</v>
      </c>
      <c r="I22" s="17">
        <v>469</v>
      </c>
      <c r="J22" s="17">
        <v>2088</v>
      </c>
      <c r="K22" s="17">
        <v>940</v>
      </c>
      <c r="L22" s="18">
        <v>0.499</v>
      </c>
      <c r="M22" s="17" t="s">
        <v>29</v>
      </c>
      <c r="N22" s="17" t="s">
        <v>29</v>
      </c>
      <c r="O22" s="17" t="s">
        <v>29</v>
      </c>
      <c r="P22" s="17">
        <v>0.8</v>
      </c>
      <c r="Q22" s="17">
        <v>6.2</v>
      </c>
      <c r="R22" s="19">
        <v>1.4</v>
      </c>
    </row>
    <row r="23" spans="1:18" ht="45.75" thickBot="1" x14ac:dyDescent="0.3">
      <c r="A23" s="20">
        <v>45696</v>
      </c>
      <c r="B23" s="21" t="s">
        <v>71</v>
      </c>
      <c r="C23" s="21" t="s">
        <v>30</v>
      </c>
      <c r="D23" s="21" t="s">
        <v>70</v>
      </c>
      <c r="E23" s="21"/>
      <c r="F23" s="21">
        <v>2</v>
      </c>
      <c r="G23" s="21">
        <v>36</v>
      </c>
      <c r="H23" s="21" t="s">
        <v>29</v>
      </c>
      <c r="I23" s="21">
        <v>503</v>
      </c>
      <c r="J23" s="21">
        <v>2205</v>
      </c>
      <c r="K23" s="21">
        <v>992</v>
      </c>
      <c r="L23" s="22">
        <v>0.50700000000000001</v>
      </c>
      <c r="M23" s="21" t="s">
        <v>29</v>
      </c>
      <c r="N23" s="21" t="s">
        <v>29</v>
      </c>
      <c r="O23" s="21" t="s">
        <v>29</v>
      </c>
      <c r="P23" s="21">
        <v>1.3</v>
      </c>
      <c r="Q23" s="21">
        <v>9.5</v>
      </c>
      <c r="R23" s="23">
        <v>7.6</v>
      </c>
    </row>
    <row r="24" spans="1:18" ht="34.5" thickBot="1" x14ac:dyDescent="0.3">
      <c r="A24" s="16">
        <v>45724</v>
      </c>
      <c r="B24" s="17" t="s">
        <v>72</v>
      </c>
      <c r="C24" s="17" t="s">
        <v>30</v>
      </c>
      <c r="D24" s="17" t="s">
        <v>70</v>
      </c>
      <c r="E24" s="17"/>
      <c r="F24" s="17">
        <v>2</v>
      </c>
      <c r="G24" s="17">
        <v>36</v>
      </c>
      <c r="H24" s="17" t="s">
        <v>29</v>
      </c>
      <c r="I24" s="17">
        <v>400</v>
      </c>
      <c r="J24" s="17">
        <v>2221</v>
      </c>
      <c r="K24" s="17">
        <v>999</v>
      </c>
      <c r="L24" s="18">
        <v>0.4</v>
      </c>
      <c r="M24" s="17" t="s">
        <v>29</v>
      </c>
      <c r="N24" s="17" t="s">
        <v>29</v>
      </c>
      <c r="O24" s="17" t="s">
        <v>29</v>
      </c>
      <c r="P24" s="17">
        <v>0.6</v>
      </c>
      <c r="Q24" s="17">
        <v>5.4</v>
      </c>
      <c r="R24" s="19">
        <v>1.5</v>
      </c>
    </row>
    <row r="25" spans="1:18" ht="34.5" thickBot="1" x14ac:dyDescent="0.3">
      <c r="A25" s="20">
        <v>45666</v>
      </c>
      <c r="B25" s="21" t="s">
        <v>73</v>
      </c>
      <c r="C25" s="21" t="s">
        <v>30</v>
      </c>
      <c r="D25" s="21" t="s">
        <v>29</v>
      </c>
      <c r="E25" s="21"/>
      <c r="F25" s="21" t="s">
        <v>29</v>
      </c>
      <c r="G25" s="21" t="s">
        <v>29</v>
      </c>
      <c r="H25" s="21" t="s">
        <v>29</v>
      </c>
      <c r="I25" s="21">
        <v>217</v>
      </c>
      <c r="J25" s="21">
        <v>1977</v>
      </c>
      <c r="K25" s="21">
        <v>1977</v>
      </c>
      <c r="L25" s="22">
        <v>0.11</v>
      </c>
      <c r="M25" s="21" t="s">
        <v>29</v>
      </c>
      <c r="N25" s="21" t="s">
        <v>29</v>
      </c>
      <c r="O25" s="21" t="s">
        <v>29</v>
      </c>
      <c r="P25" s="21">
        <v>0.1</v>
      </c>
      <c r="Q25" s="21">
        <v>1</v>
      </c>
      <c r="R25" s="23">
        <v>0.1</v>
      </c>
    </row>
    <row r="26" spans="1:18" ht="45.75" thickBot="1" x14ac:dyDescent="0.3">
      <c r="A26" s="16">
        <v>45697</v>
      </c>
      <c r="B26" s="17" t="s">
        <v>74</v>
      </c>
      <c r="C26" s="17" t="s">
        <v>30</v>
      </c>
      <c r="D26" s="17" t="s">
        <v>29</v>
      </c>
      <c r="E26" s="17"/>
      <c r="F26" s="17" t="s">
        <v>29</v>
      </c>
      <c r="G26" s="17" t="s">
        <v>29</v>
      </c>
      <c r="H26" s="17" t="s">
        <v>29</v>
      </c>
      <c r="I26" s="17">
        <v>832</v>
      </c>
      <c r="J26" s="17">
        <v>2117</v>
      </c>
      <c r="K26" s="17">
        <v>2117</v>
      </c>
      <c r="L26" s="18">
        <v>0.38300000000000001</v>
      </c>
      <c r="M26" s="17" t="s">
        <v>29</v>
      </c>
      <c r="N26" s="17" t="s">
        <v>29</v>
      </c>
      <c r="O26" s="17" t="s">
        <v>29</v>
      </c>
      <c r="P26" s="17">
        <v>0.3</v>
      </c>
      <c r="Q26" s="17">
        <v>1.4</v>
      </c>
      <c r="R26" s="19">
        <v>0.3</v>
      </c>
    </row>
    <row r="27" spans="1:18" ht="34.5" thickBot="1" x14ac:dyDescent="0.3">
      <c r="A27" s="20">
        <v>45725</v>
      </c>
      <c r="B27" s="21" t="s">
        <v>75</v>
      </c>
      <c r="C27" s="21" t="s">
        <v>30</v>
      </c>
      <c r="D27" s="21" t="s">
        <v>29</v>
      </c>
      <c r="E27" s="21"/>
      <c r="F27" s="21" t="s">
        <v>29</v>
      </c>
      <c r="G27" s="21" t="s">
        <v>29</v>
      </c>
      <c r="H27" s="21" t="s">
        <v>29</v>
      </c>
      <c r="I27" s="21">
        <v>478</v>
      </c>
      <c r="J27" s="21">
        <v>2115</v>
      </c>
      <c r="K27" s="21">
        <v>2115</v>
      </c>
      <c r="L27" s="22">
        <v>0.21099999999999999</v>
      </c>
      <c r="M27" s="21" t="s">
        <v>29</v>
      </c>
      <c r="N27" s="21" t="s">
        <v>29</v>
      </c>
      <c r="O27" s="21" t="s">
        <v>29</v>
      </c>
      <c r="P27" s="21">
        <v>0.1</v>
      </c>
      <c r="Q27" s="21">
        <v>1.1000000000000001</v>
      </c>
      <c r="R27" s="23">
        <v>0.1</v>
      </c>
    </row>
    <row r="28" spans="1:18" ht="34.5" thickBot="1" x14ac:dyDescent="0.3">
      <c r="A28" s="16">
        <v>45667</v>
      </c>
      <c r="B28" s="17" t="s">
        <v>76</v>
      </c>
      <c r="C28" s="17" t="s">
        <v>30</v>
      </c>
      <c r="D28" s="17" t="s">
        <v>77</v>
      </c>
      <c r="E28" s="17"/>
      <c r="F28" s="17">
        <v>1</v>
      </c>
      <c r="G28" s="17">
        <v>48</v>
      </c>
      <c r="H28" s="17" t="s">
        <v>29</v>
      </c>
      <c r="I28" s="17">
        <v>631</v>
      </c>
      <c r="J28" s="17">
        <v>2091</v>
      </c>
      <c r="K28" s="17">
        <v>1255</v>
      </c>
      <c r="L28" s="18">
        <v>0.48599999999999999</v>
      </c>
      <c r="M28" s="17" t="s">
        <v>29</v>
      </c>
      <c r="N28" s="17" t="s">
        <v>29</v>
      </c>
      <c r="O28" s="17" t="s">
        <v>29</v>
      </c>
      <c r="P28" s="17">
        <v>2.2999999999999998</v>
      </c>
      <c r="Q28" s="17">
        <v>13.6</v>
      </c>
      <c r="R28" s="19">
        <v>7.8</v>
      </c>
    </row>
    <row r="29" spans="1:18" ht="45.75" thickBot="1" x14ac:dyDescent="0.3">
      <c r="A29" s="20">
        <v>45698</v>
      </c>
      <c r="B29" s="21" t="s">
        <v>78</v>
      </c>
      <c r="C29" s="21" t="s">
        <v>30</v>
      </c>
      <c r="D29" s="21" t="s">
        <v>77</v>
      </c>
      <c r="E29" s="21"/>
      <c r="F29" s="21">
        <v>1</v>
      </c>
      <c r="G29" s="21">
        <v>48</v>
      </c>
      <c r="H29" s="21" t="s">
        <v>29</v>
      </c>
      <c r="I29" s="21">
        <v>622</v>
      </c>
      <c r="J29" s="21">
        <v>1948</v>
      </c>
      <c r="K29" s="21">
        <v>1169</v>
      </c>
      <c r="L29" s="22">
        <v>0.497</v>
      </c>
      <c r="M29" s="21" t="s">
        <v>29</v>
      </c>
      <c r="N29" s="21" t="s">
        <v>29</v>
      </c>
      <c r="O29" s="21" t="s">
        <v>29</v>
      </c>
      <c r="P29" s="21">
        <v>2.2999999999999998</v>
      </c>
      <c r="Q29" s="21">
        <v>14</v>
      </c>
      <c r="R29" s="23">
        <v>7.2</v>
      </c>
    </row>
    <row r="30" spans="1:18" ht="34.5" thickBot="1" x14ac:dyDescent="0.3">
      <c r="A30" s="31">
        <v>45726</v>
      </c>
      <c r="B30" s="27" t="s">
        <v>79</v>
      </c>
      <c r="C30" s="27" t="s">
        <v>30</v>
      </c>
      <c r="D30" s="27" t="s">
        <v>77</v>
      </c>
      <c r="E30" s="27"/>
      <c r="F30" s="27">
        <v>1</v>
      </c>
      <c r="G30" s="27">
        <v>48</v>
      </c>
      <c r="H30" s="27" t="s">
        <v>29</v>
      </c>
      <c r="I30" s="27">
        <v>880</v>
      </c>
      <c r="J30" s="27">
        <v>2027</v>
      </c>
      <c r="K30" s="27">
        <v>1216</v>
      </c>
      <c r="L30" s="32">
        <v>0.67500000000000004</v>
      </c>
      <c r="M30" s="27" t="s">
        <v>29</v>
      </c>
      <c r="N30" s="27" t="s">
        <v>29</v>
      </c>
      <c r="O30" s="27" t="s">
        <v>29</v>
      </c>
      <c r="P30" s="27">
        <v>3.5</v>
      </c>
      <c r="Q30" s="27">
        <v>15.5</v>
      </c>
      <c r="R30" s="28">
        <v>12.6</v>
      </c>
    </row>
    <row r="31" spans="1:18" ht="15.75" thickTop="1" x14ac:dyDescent="0.25">
      <c r="A31" s="46" t="s">
        <v>191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</row>
    <row r="32" spans="1:18" x14ac:dyDescent="0.25">
      <c r="A32" s="40" t="s">
        <v>192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spans="1:18" x14ac:dyDescent="0.25">
      <c r="A33" s="40" t="s">
        <v>193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spans="1:18" x14ac:dyDescent="0.25">
      <c r="A34" s="40" t="s">
        <v>194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spans="1:18" ht="15.75" thickBot="1" x14ac:dyDescent="0.3">
      <c r="A35" s="43" t="s">
        <v>195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5"/>
    </row>
    <row r="36" spans="1:18" ht="15.75" thickTop="1" x14ac:dyDescent="0.25"/>
  </sheetData>
  <mergeCells count="5">
    <mergeCell ref="A34:R34"/>
    <mergeCell ref="A35:R35"/>
    <mergeCell ref="A31:R31"/>
    <mergeCell ref="A32:R32"/>
    <mergeCell ref="A33:R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C3FC41-10F7-40B3-8D8C-D6401A797B74}"/>
</file>

<file path=customXml/itemProps2.xml><?xml version="1.0" encoding="utf-8"?>
<ds:datastoreItem xmlns:ds="http://schemas.openxmlformats.org/officeDocument/2006/customXml" ds:itemID="{872CB3C8-E51E-42C9-A950-58AD476AFA13}"/>
</file>

<file path=customXml/itemProps3.xml><?xml version="1.0" encoding="utf-8"?>
<ds:datastoreItem xmlns:ds="http://schemas.openxmlformats.org/officeDocument/2006/customXml" ds:itemID="{F9D9D765-02D5-48FD-A3F4-FD3D71601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AM Summary</vt:lpstr>
      <vt:lpstr>PM Summary</vt:lpstr>
      <vt:lpstr>Base_AM</vt:lpstr>
      <vt:lpstr>Base_PM</vt:lpstr>
      <vt:lpstr>2028_DM_AM</vt:lpstr>
      <vt:lpstr>2028_DM_PM</vt:lpstr>
      <vt:lpstr>2028_DS_AM</vt:lpstr>
      <vt:lpstr>2028_DS_PM</vt:lpstr>
      <vt:lpstr>2036_DM_AM</vt:lpstr>
      <vt:lpstr>2036_DM_PM</vt:lpstr>
      <vt:lpstr>2036_DS_AM</vt:lpstr>
      <vt:lpstr>2036_DS_PM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Watts</dc:creator>
  <cp:lastModifiedBy>Dan Watts</cp:lastModifiedBy>
  <dcterms:created xsi:type="dcterms:W3CDTF">2025-05-12T16:03:28Z</dcterms:created>
  <dcterms:modified xsi:type="dcterms:W3CDTF">2025-05-15T16:47:21Z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