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sdgworld.net\Data\London\Projects\247\3\31\01\Work\04 - Trip Generation\"/>
    </mc:Choice>
  </mc:AlternateContent>
  <xr:revisionPtr revIDLastSave="0" documentId="13_ncr:1_{D8C46177-B198-46E8-8A6A-7CF1DEF266D1}" xr6:coauthVersionLast="47" xr6:coauthVersionMax="47" xr10:uidLastSave="{00000000-0000-0000-0000-000000000000}"/>
  <bookViews>
    <workbookView xWindow="-120" yWindow="-120" windowWidth="29040" windowHeight="15720" xr2:uid="{8AD490CE-A764-40E6-BC80-0D87E823ACC0}"/>
  </bookViews>
  <sheets>
    <sheet name="TEMPro Factors" sheetId="1" r:id="rId1"/>
  </sheets>
  <externalReferences>
    <externalReference r:id="rId2"/>
    <externalReference r:id="rId3"/>
    <externalReference r:id="rId4"/>
  </externalReferences>
  <definedNames>
    <definedName name="_Disclaimer1_">"Steer has prepared this work for "</definedName>
    <definedName name="_Disclaimer2_">". This work may only be used within the context and scope of work for which Steer was commissioned and may not be relied upon in part or whole by any third party or be used for any other purpose. "</definedName>
    <definedName name="_Disclaimer3_">"Any person choosing to use any part of this work without the express and written permission of Steer shall be deemed to confirm their agreement to indemnify Steer for all loss or damage resulting therefrom. "</definedName>
    <definedName name="_Disclaimer4_">"Steer has prepared this work using professional practices and procedures using information available to it at the time and as such any new information could alter the validity of the results and conclusions made"</definedName>
    <definedName name="_Disclaimer5_">"""."""</definedName>
    <definedName name="_SheetCount_" localSheetId="0">[1]Info!$E$60</definedName>
    <definedName name="_SheetCount_">[2]Info!$E$92</definedName>
    <definedName name="FileName" localSheetId="0">[1]Info!$D$11</definedName>
    <definedName name="FileName">[2]Info!$D$11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0" i="1" l="1"/>
  <c r="W26" i="1" l="1"/>
  <c r="W27" i="1"/>
  <c r="W28" i="1"/>
  <c r="W29" i="1"/>
  <c r="W30" i="1"/>
  <c r="W31" i="1"/>
  <c r="W32" i="1"/>
  <c r="W33" i="1"/>
  <c r="Q26" i="1"/>
  <c r="Q27" i="1"/>
  <c r="Q28" i="1"/>
  <c r="Q29" i="1"/>
  <c r="Q30" i="1"/>
  <c r="Q31" i="1"/>
  <c r="Q32" i="1"/>
  <c r="Q33" i="1"/>
  <c r="K26" i="1"/>
  <c r="K27" i="1"/>
  <c r="K28" i="1"/>
  <c r="K29" i="1"/>
  <c r="K31" i="1"/>
  <c r="K32" i="1"/>
  <c r="K33" i="1"/>
  <c r="F26" i="1"/>
  <c r="E24" i="1" l="1"/>
  <c r="W24" i="1" s="1"/>
  <c r="D24" i="1"/>
  <c r="E23" i="1"/>
  <c r="W23" i="1" s="1"/>
  <c r="D23" i="1"/>
  <c r="E22" i="1"/>
  <c r="W22" i="1" s="1"/>
  <c r="D22" i="1"/>
  <c r="E21" i="1"/>
  <c r="W21" i="1" s="1"/>
  <c r="D21" i="1"/>
  <c r="E20" i="1"/>
  <c r="W20" i="1" s="1"/>
  <c r="D20" i="1"/>
  <c r="E19" i="1"/>
  <c r="W19" i="1" s="1"/>
  <c r="D19" i="1"/>
  <c r="E18" i="1"/>
  <c r="W18" i="1" s="1"/>
  <c r="D18" i="1"/>
  <c r="E17" i="1"/>
  <c r="W17" i="1" s="1"/>
  <c r="D17" i="1"/>
  <c r="E16" i="1"/>
  <c r="W16" i="1" s="1"/>
  <c r="D16" i="1"/>
  <c r="E15" i="1"/>
  <c r="W15" i="1" s="1"/>
  <c r="D15" i="1"/>
  <c r="E14" i="1"/>
  <c r="W14" i="1" s="1"/>
  <c r="D14" i="1"/>
  <c r="E13" i="1"/>
  <c r="D13" i="1"/>
  <c r="B3" i="1"/>
  <c r="B2" i="1"/>
  <c r="C1" i="1"/>
  <c r="B1" i="1"/>
  <c r="K13" i="1" l="1"/>
  <c r="W13" i="1"/>
  <c r="Q13" i="1"/>
  <c r="K16" i="1"/>
  <c r="Q16" i="1"/>
  <c r="K24" i="1"/>
  <c r="Q24" i="1"/>
  <c r="K17" i="1"/>
  <c r="Q17" i="1"/>
  <c r="K21" i="1"/>
  <c r="Q21" i="1"/>
  <c r="K14" i="1"/>
  <c r="Q14" i="1"/>
  <c r="K18" i="1"/>
  <c r="Q18" i="1"/>
  <c r="K22" i="1"/>
  <c r="Q22" i="1"/>
  <c r="K20" i="1"/>
  <c r="Q20" i="1"/>
  <c r="K15" i="1"/>
  <c r="Q15" i="1"/>
  <c r="K19" i="1"/>
  <c r="Q19" i="1"/>
  <c r="K23" i="1"/>
  <c r="Q23" i="1"/>
</calcChain>
</file>

<file path=xl/sharedStrings.xml><?xml version="1.0" encoding="utf-8"?>
<sst xmlns="http://schemas.openxmlformats.org/spreadsheetml/2006/main" count="163" uniqueCount="36">
  <si>
    <t>Base Year - Future Year</t>
  </si>
  <si>
    <t>Road Type</t>
  </si>
  <si>
    <t>Standard Factors</t>
  </si>
  <si>
    <t>Adjusted Factors</t>
  </si>
  <si>
    <t>2023 - 2025</t>
  </si>
  <si>
    <t>Motorway</t>
  </si>
  <si>
    <t>Trunk</t>
  </si>
  <si>
    <t>A Road</t>
  </si>
  <si>
    <t>Minor</t>
  </si>
  <si>
    <t>2023 - 2028</t>
  </si>
  <si>
    <t>2023 - 2036</t>
  </si>
  <si>
    <t>2025 - 2028</t>
  </si>
  <si>
    <t>2025 - 2036</t>
  </si>
  <si>
    <t>END</t>
  </si>
  <si>
    <t>Notes</t>
  </si>
  <si>
    <t>Notes:</t>
  </si>
  <si>
    <t>Average Weekday  - Applied in original TA</t>
  </si>
  <si>
    <t>Not used</t>
  </si>
  <si>
    <t>% change vs TA factors</t>
  </si>
  <si>
    <t>NRTP 2022 Core - AM</t>
  </si>
  <si>
    <t>NRTP - 2022 Core - PM</t>
  </si>
  <si>
    <t>NRTP - 2022 Core Daily - Average Day</t>
  </si>
  <si>
    <t>1.0432 if Region selected</t>
  </si>
  <si>
    <t>1.1386 if Region selected</t>
  </si>
  <si>
    <t>NRTP 2022 Core Scenario does not differentiate between urban road and rural road factors in area type. 'All' selected instead.</t>
  </si>
  <si>
    <t>Red shaded cells are factors that were not used in any of the assessments. For the M27 J5 2025 base year growth factors were used to future year as count data was from 2025.</t>
  </si>
  <si>
    <t>Red text show growth factors which have increased verses original factors applied in submitted Transport Assessment</t>
  </si>
  <si>
    <t>TEMPro Factor Comparison</t>
  </si>
  <si>
    <t>1.0431 if Region selected</t>
  </si>
  <si>
    <t>1.1391 if Region selected</t>
  </si>
  <si>
    <t>1.0433 if Region selected</t>
  </si>
  <si>
    <t>1.1417 if Region selected</t>
  </si>
  <si>
    <t>Original TA calculations were based on Average weekday factors.</t>
  </si>
  <si>
    <t>If motorway Region category associated growth factors are lower than the Motorway England figure.</t>
  </si>
  <si>
    <t>For 2023 based factors future jobs assumed to be 76611 - same as base</t>
  </si>
  <si>
    <t>For 2025 based factors future jobs assumed to be 77330 - same as base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</si>
</sst>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Red]&quot;E: &quot;#,##0;[Red]&quot;E: &quot;\-#,##0;[Blue]&quot;OK&quot;"/>
    <numFmt numFmtId="165" formatCode="0.0000"/>
    <numFmt numFmtId="166" formatCode="0.0%"/>
  </numFmts>
  <fonts count="11" x14ac:knownFonts="1">
    <font>
      <sz val="10"/>
      <color theme="1"/>
      <name val="Aptos"/>
      <family val="2"/>
      <scheme val="minor"/>
    </font>
    <font>
      <sz val="10"/>
      <name val="Aptos"/>
      <family val="2"/>
      <scheme val="minor"/>
    </font>
    <font>
      <b/>
      <sz val="13"/>
      <color theme="0"/>
      <name val="Aptos"/>
      <family val="2"/>
      <scheme val="major"/>
    </font>
    <font>
      <b/>
      <sz val="11"/>
      <name val="Aptos"/>
      <family val="2"/>
      <scheme val="major"/>
    </font>
    <font>
      <b/>
      <sz val="10"/>
      <color rgb="FFFFFFFF"/>
      <name val="Calibri"/>
      <family val="2"/>
    </font>
    <font>
      <sz val="10"/>
      <color rgb="FF000000"/>
      <name val="Calibri"/>
      <family val="2"/>
    </font>
    <font>
      <b/>
      <sz val="10"/>
      <color theme="1"/>
      <name val="Aptos"/>
      <family val="2"/>
      <scheme val="minor"/>
    </font>
    <font>
      <sz val="10"/>
      <name val="Calibri"/>
      <family val="2"/>
    </font>
    <font>
      <sz val="10"/>
      <color rgb="FFFF0000"/>
      <name val="Calibri"/>
      <family val="2"/>
    </font>
    <font>
      <sz val="10"/>
      <color theme="1"/>
      <name val="Calibri"/>
      <family val="2"/>
    </font>
    <font>
      <sz val="10"/>
      <color rgb="FFFF0000"/>
      <name val="Aptos"/>
      <family val="2"/>
      <scheme val="minor"/>
    </font>
  </fonts>
  <fills count="8">
    <fill>
      <patternFill patternType="none"/>
    </fill>
    <fill>
      <patternFill patternType="gray125"/>
    </fill>
    <fill>
      <patternFill patternType="solid">
        <fgColor theme="1"/>
        <bgColor indexed="64"/>
      </patternFill>
    </fill>
    <fill>
      <patternFill patternType="solid">
        <fgColor rgb="FF00B0DF"/>
        <bgColor indexed="64"/>
      </patternFill>
    </fill>
    <fill>
      <patternFill patternType="solid">
        <fgColor rgb="FFFFFFFF"/>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bgColor indexed="64"/>
      </patternFill>
    </fill>
  </fills>
  <borders count="8">
    <border>
      <left/>
      <right/>
      <top/>
      <bottom/>
      <diagonal/>
    </border>
    <border>
      <left/>
      <right/>
      <top/>
      <bottom style="thick">
        <color theme="4"/>
      </bottom>
      <diagonal/>
    </border>
    <border>
      <left/>
      <right style="thin">
        <color rgb="FFFFFFFF"/>
      </right>
      <top/>
      <bottom/>
      <diagonal/>
    </border>
    <border>
      <left style="thin">
        <color rgb="FFFFFFFF"/>
      </left>
      <right style="thin">
        <color rgb="FFFFFFFF"/>
      </right>
      <top/>
      <bottom/>
      <diagonal/>
    </border>
    <border>
      <left style="thin">
        <color rgb="FFFFFFFF"/>
      </left>
      <right/>
      <top/>
      <bottom/>
      <diagonal/>
    </border>
    <border>
      <left style="thin">
        <color rgb="FF00B0DF"/>
      </left>
      <right style="thin">
        <color rgb="FF00B0DF"/>
      </right>
      <top style="thin">
        <color rgb="FF00B0DF"/>
      </top>
      <bottom style="thin">
        <color rgb="FF00B0DF"/>
      </bottom>
      <diagonal/>
    </border>
    <border>
      <left style="thin">
        <color rgb="FF00B0F0"/>
      </left>
      <right style="thin">
        <color rgb="FF00B0F0"/>
      </right>
      <top style="thin">
        <color rgb="FF00B0F0"/>
      </top>
      <bottom style="thin">
        <color rgb="FF00B0F0"/>
      </bottom>
      <diagonal/>
    </border>
    <border>
      <left style="thin">
        <color rgb="FF00B0DF"/>
      </left>
      <right/>
      <top style="thin">
        <color rgb="FF00B0DF"/>
      </top>
      <bottom style="thin">
        <color rgb="FF00B0DF"/>
      </bottom>
      <diagonal/>
    </border>
  </borders>
  <cellStyleXfs count="4">
    <xf numFmtId="0" fontId="0" fillId="0" borderId="0"/>
    <xf numFmtId="164" fontId="1" fillId="0" borderId="0">
      <alignment horizontal="center" vertical="center"/>
    </xf>
    <xf numFmtId="0" fontId="2" fillId="2" borderId="0" applyProtection="0">
      <alignment vertical="center"/>
    </xf>
    <xf numFmtId="0" fontId="3" fillId="0" borderId="1">
      <alignment vertical="center"/>
    </xf>
  </cellStyleXfs>
  <cellXfs count="50">
    <xf numFmtId="0" fontId="0" fillId="0" borderId="0" xfId="0"/>
    <xf numFmtId="164" fontId="1" fillId="0" borderId="0" xfId="1">
      <alignment horizontal="center" vertical="center"/>
    </xf>
    <xf numFmtId="0" fontId="2" fillId="2" borderId="0" xfId="2">
      <alignment vertical="center"/>
    </xf>
    <xf numFmtId="0" fontId="0" fillId="6" borderId="0" xfId="0" applyFill="1"/>
    <xf numFmtId="0" fontId="0" fillId="7" borderId="0" xfId="0" applyFill="1"/>
    <xf numFmtId="10" fontId="0" fillId="7" borderId="0" xfId="0" applyNumberFormat="1" applyFill="1"/>
    <xf numFmtId="0" fontId="4" fillId="3" borderId="2" xfId="0" applyFont="1" applyFill="1" applyBorder="1" applyAlignment="1">
      <alignment horizontal="center" vertical="top" wrapText="1"/>
    </xf>
    <xf numFmtId="0" fontId="4" fillId="3" borderId="3" xfId="0" applyFont="1" applyFill="1" applyBorder="1" applyAlignment="1">
      <alignment horizontal="center" vertical="top" wrapText="1"/>
    </xf>
    <xf numFmtId="0" fontId="4" fillId="3" borderId="4" xfId="0" applyFont="1" applyFill="1" applyBorder="1" applyAlignment="1">
      <alignment horizontal="center" vertical="top" wrapText="1"/>
    </xf>
    <xf numFmtId="0" fontId="0" fillId="0" borderId="0" xfId="0" applyAlignment="1">
      <alignment vertical="top" wrapText="1"/>
    </xf>
    <xf numFmtId="0" fontId="4" fillId="3" borderId="0" xfId="0" applyFont="1" applyFill="1" applyAlignment="1">
      <alignment horizontal="center" vertical="top" wrapText="1"/>
    </xf>
    <xf numFmtId="0" fontId="5" fillId="4" borderId="5" xfId="0" applyFont="1" applyFill="1" applyBorder="1" applyAlignment="1">
      <alignment horizontal="center" vertical="top" wrapText="1"/>
    </xf>
    <xf numFmtId="0" fontId="5" fillId="6" borderId="5" xfId="0" applyFont="1" applyFill="1" applyBorder="1" applyAlignment="1">
      <alignment horizontal="center" vertical="top" wrapText="1"/>
    </xf>
    <xf numFmtId="0" fontId="0" fillId="7" borderId="0" xfId="0" applyFill="1" applyAlignment="1">
      <alignment vertical="top" wrapText="1"/>
    </xf>
    <xf numFmtId="0" fontId="5" fillId="6" borderId="7" xfId="0" applyFont="1" applyFill="1" applyBorder="1" applyAlignment="1">
      <alignment horizontal="center" vertical="top" wrapText="1"/>
    </xf>
    <xf numFmtId="0" fontId="9" fillId="6" borderId="6" xfId="0" applyFont="1" applyFill="1" applyBorder="1" applyAlignment="1">
      <alignment horizontal="center" vertical="top" wrapText="1"/>
    </xf>
    <xf numFmtId="166" fontId="5" fillId="6" borderId="6" xfId="0" applyNumberFormat="1" applyFont="1" applyFill="1" applyBorder="1" applyAlignment="1">
      <alignment horizontal="center" vertical="top" wrapText="1"/>
    </xf>
    <xf numFmtId="165" fontId="5" fillId="0" borderId="7" xfId="0" applyNumberFormat="1" applyFont="1" applyBorder="1" applyAlignment="1">
      <alignment horizontal="center" vertical="top" wrapText="1"/>
    </xf>
    <xf numFmtId="165" fontId="5" fillId="0" borderId="6" xfId="0" applyNumberFormat="1" applyFont="1" applyBorder="1" applyAlignment="1">
      <alignment horizontal="center" vertical="top" wrapText="1"/>
    </xf>
    <xf numFmtId="166" fontId="5" fillId="0" borderId="6" xfId="0" applyNumberFormat="1" applyFont="1" applyBorder="1" applyAlignment="1">
      <alignment horizontal="center" vertical="top" wrapText="1"/>
    </xf>
    <xf numFmtId="0" fontId="8" fillId="6" borderId="7" xfId="0" applyFont="1" applyFill="1" applyBorder="1" applyAlignment="1">
      <alignment horizontal="center" vertical="top" wrapText="1"/>
    </xf>
    <xf numFmtId="0" fontId="9" fillId="4" borderId="7" xfId="0" applyFont="1" applyFill="1" applyBorder="1" applyAlignment="1">
      <alignment horizontal="center" vertical="top" wrapText="1"/>
    </xf>
    <xf numFmtId="0" fontId="9" fillId="4" borderId="6" xfId="0" applyFont="1" applyFill="1" applyBorder="1" applyAlignment="1">
      <alignment horizontal="center" vertical="top" wrapText="1"/>
    </xf>
    <xf numFmtId="0" fontId="5" fillId="4" borderId="7" xfId="0" applyFont="1" applyFill="1" applyBorder="1" applyAlignment="1">
      <alignment horizontal="center" vertical="top" wrapText="1"/>
    </xf>
    <xf numFmtId="0" fontId="5" fillId="4" borderId="6" xfId="0" applyFont="1" applyFill="1" applyBorder="1" applyAlignment="1">
      <alignment horizontal="center" vertical="top" wrapText="1"/>
    </xf>
    <xf numFmtId="0" fontId="0" fillId="0" borderId="6" xfId="0" applyBorder="1" applyAlignment="1">
      <alignment vertical="top" wrapText="1"/>
    </xf>
    <xf numFmtId="165" fontId="0" fillId="0" borderId="0" xfId="0" applyNumberFormat="1" applyAlignment="1">
      <alignment vertical="top" wrapText="1"/>
    </xf>
    <xf numFmtId="0" fontId="5" fillId="0" borderId="5" xfId="0" applyFont="1" applyBorder="1" applyAlignment="1">
      <alignment horizontal="center" vertical="top" wrapText="1"/>
    </xf>
    <xf numFmtId="10" fontId="0" fillId="7" borderId="0" xfId="0" applyNumberFormat="1" applyFill="1" applyAlignment="1">
      <alignment vertical="top" wrapText="1"/>
    </xf>
    <xf numFmtId="0" fontId="8" fillId="0" borderId="7" xfId="0" applyFont="1" applyBorder="1" applyAlignment="1">
      <alignment horizontal="center" vertical="top" wrapText="1"/>
    </xf>
    <xf numFmtId="0" fontId="8" fillId="0" borderId="6" xfId="0" applyFont="1" applyBorder="1" applyAlignment="1">
      <alignment horizontal="center" vertical="top" wrapText="1"/>
    </xf>
    <xf numFmtId="0" fontId="8" fillId="4" borderId="7" xfId="0" applyFont="1" applyFill="1" applyBorder="1" applyAlignment="1">
      <alignment horizontal="center" vertical="top" wrapText="1"/>
    </xf>
    <xf numFmtId="0" fontId="8" fillId="4" borderId="6" xfId="0" applyFont="1" applyFill="1" applyBorder="1" applyAlignment="1">
      <alignment horizontal="center" vertical="top" wrapText="1"/>
    </xf>
    <xf numFmtId="0" fontId="0" fillId="7" borderId="0" xfId="0" applyFill="1" applyAlignment="1">
      <alignment horizontal="center" vertical="top" wrapText="1"/>
    </xf>
    <xf numFmtId="165" fontId="5" fillId="6" borderId="7" xfId="0" applyNumberFormat="1" applyFont="1" applyFill="1" applyBorder="1" applyAlignment="1">
      <alignment horizontal="center" vertical="top" wrapText="1"/>
    </xf>
    <xf numFmtId="165" fontId="5" fillId="4" borderId="7" xfId="0" applyNumberFormat="1" applyFont="1" applyFill="1" applyBorder="1" applyAlignment="1">
      <alignment horizontal="center" vertical="top" wrapText="1"/>
    </xf>
    <xf numFmtId="165" fontId="8" fillId="6" borderId="7" xfId="0" applyNumberFormat="1" applyFont="1" applyFill="1" applyBorder="1" applyAlignment="1">
      <alignment horizontal="center" vertical="top" wrapText="1"/>
    </xf>
    <xf numFmtId="165" fontId="8" fillId="0" borderId="7" xfId="0" applyNumberFormat="1" applyFont="1" applyBorder="1" applyAlignment="1">
      <alignment horizontal="center" vertical="top" wrapText="1"/>
    </xf>
    <xf numFmtId="165" fontId="8" fillId="4" borderId="7" xfId="0" applyNumberFormat="1" applyFont="1" applyFill="1" applyBorder="1" applyAlignment="1">
      <alignment horizontal="center" vertical="top" wrapText="1"/>
    </xf>
    <xf numFmtId="0" fontId="0" fillId="6" borderId="6" xfId="0" applyFill="1" applyBorder="1" applyAlignment="1">
      <alignment horizontal="center" vertical="top" wrapText="1"/>
    </xf>
    <xf numFmtId="165" fontId="9" fillId="4" borderId="7" xfId="0" applyNumberFormat="1" applyFont="1" applyFill="1" applyBorder="1" applyAlignment="1">
      <alignment horizontal="center" vertical="top" wrapText="1"/>
    </xf>
    <xf numFmtId="0" fontId="10" fillId="0" borderId="6" xfId="0" applyFont="1" applyBorder="1" applyAlignment="1">
      <alignment horizontal="center" vertical="top" wrapText="1"/>
    </xf>
    <xf numFmtId="0" fontId="6" fillId="7" borderId="0" xfId="0" applyFont="1" applyFill="1"/>
    <xf numFmtId="0" fontId="3" fillId="7" borderId="0" xfId="3" applyFill="1" applyBorder="1">
      <alignment vertical="center"/>
    </xf>
    <xf numFmtId="0" fontId="3" fillId="7" borderId="1" xfId="3" applyFill="1">
      <alignment vertical="center"/>
    </xf>
    <xf numFmtId="0" fontId="7" fillId="7" borderId="0" xfId="0" applyFont="1" applyFill="1" applyAlignment="1">
      <alignment horizontal="left" vertical="center"/>
    </xf>
    <xf numFmtId="166" fontId="8" fillId="6" borderId="6" xfId="0" applyNumberFormat="1" applyFont="1" applyFill="1" applyBorder="1" applyAlignment="1">
      <alignment horizontal="center" vertical="top" wrapText="1"/>
    </xf>
    <xf numFmtId="166" fontId="8" fillId="0" borderId="6" xfId="0" applyNumberFormat="1" applyFont="1" applyBorder="1" applyAlignment="1">
      <alignment horizontal="center" vertical="top" wrapText="1"/>
    </xf>
    <xf numFmtId="166" fontId="8" fillId="5" borderId="6" xfId="0" applyNumberFormat="1" applyFont="1" applyFill="1" applyBorder="1" applyAlignment="1">
      <alignment horizontal="center" vertical="top" wrapText="1"/>
    </xf>
    <xf numFmtId="0" fontId="5" fillId="4" borderId="5" xfId="0" applyFont="1" applyFill="1" applyBorder="1" applyAlignment="1">
      <alignment horizontal="center" vertical="top" wrapText="1"/>
    </xf>
  </cellXfs>
  <cellStyles count="4">
    <cellStyle name="A2.Heading1" xfId="2" xr:uid="{DD5BD0D0-7C9E-43D6-AD9E-50F70914FB05}"/>
    <cellStyle name="A2.Heading3" xfId="3" xr:uid="{FBE9072C-2344-4F49-9581-721426165F6D}"/>
    <cellStyle name="Normal" xfId="0" builtinId="0"/>
    <cellStyle name="Y.check" xfId="1" xr:uid="{BC585516-BADD-422D-A786-9F4A68B873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3.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sdgworld.net\Data\London\Projects\247\3\31\01\Work\14%20-%20Calculations\Air%20Quality%20Assessment%20Flows%20v1.xlsx" TargetMode="External"/><Relationship Id="rId1" Type="http://schemas.openxmlformats.org/officeDocument/2006/relationships/externalLinkPath" Target="/London/Projects/247/3/31/01/Work/14%20-%20Calculations/Air%20Quality%20Assessment%20Flows%20v1.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sdgworld.net\Data\London\Projects\247\3\31\01\Work\14%20-%20Calculations\Turning%20Count%20Spreadsheets\Turning%20Count%20Spreadsheet_v0.10%20MASTER%20(2025%20Update).xlsx" TargetMode="External"/><Relationship Id="rId1" Type="http://schemas.openxmlformats.org/officeDocument/2006/relationships/externalLinkPath" Target="/London/Projects/247/3/31/01/Work/14%20-%20Calculations/Turning%20Count%20Spreadsheets/Turning%20Count%20Spreadsheet_v0.10%20MASTER%20(2025%20Update).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U:\London\Projects\247\3\31\01\Work\04%20-%20Trip%20Generation\TEMPro%20Growth%20Factors%20v2.xlsx" TargetMode="External"/><Relationship Id="rId1" Type="http://schemas.openxmlformats.org/officeDocument/2006/relationships/externalLinkPath" Target="TEMPro%20Growth%20Factors%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Name val="Info"/>
      <sheetName val="Inputs &gt;&gt;&gt;"/>
      <sheetName val="Study Area"/>
      <sheetName val="TEMPro Factors"/>
      <sheetName val="Proposed Development"/>
      <sheetName val="Proposed Dev Flows"/>
      <sheetName val="Costa Drive Thru"/>
      <sheetName val="Calculations &gt;&gt;&gt;"/>
      <sheetName val="2023"/>
      <sheetName val="2025"/>
      <sheetName val="2028"/>
      <sheetName val="2036"/>
    </sheetNames>
    <sheetDataSet>
      <sheetData sheetId="0"/>
      <sheetData sheetId="1">
        <row r="1">
          <cell r="B1">
            <v>0</v>
          </cell>
        </row>
        <row r="8">
          <cell r="D8" t="str">
            <v>Blocwork (Eastleigh) LLP and Southampton International Airport Limited (SIAL)</v>
          </cell>
        </row>
        <row r="10">
          <cell r="D10" t="str">
            <v>Navigator Quarter</v>
          </cell>
        </row>
        <row r="11">
          <cell r="D11" t="str">
            <v>Air Quality Assessment Flows v1.xlsx</v>
          </cell>
        </row>
        <row r="60">
          <cell r="E60">
            <v>13</v>
          </cell>
        </row>
      </sheetData>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Name val="Info"/>
      <sheetName val="Inputs &gt;&gt;&gt;"/>
      <sheetName val="InputSheet"/>
      <sheetName val="Calculations &gt;&gt;&gt;"/>
      <sheetName val="2023 Base"/>
      <sheetName val="2023 Base Vehs"/>
      <sheetName val="2023 Veh Flows"/>
      <sheetName val="2023 Total Veh TM %"/>
      <sheetName val="2023 PCUs"/>
      <sheetName val="2023 PCU Flows"/>
      <sheetName val="2025 Baseline"/>
      <sheetName val="2025 Baseline Vehs"/>
      <sheetName val="2025 V Flows"/>
      <sheetName val="2025 PCUs"/>
      <sheetName val="2025 PCU Flows"/>
      <sheetName val="2028 Baseline"/>
      <sheetName val="2028 Baseline Vehs"/>
      <sheetName val="2028 V Flows"/>
      <sheetName val="2028 Baseline PCUs"/>
      <sheetName val="2028 PCU Flows"/>
      <sheetName val="Proposed Dev Flows"/>
      <sheetName val="Proposed Dev V Flows"/>
      <sheetName val="Proposed Dev PCU Flows"/>
      <sheetName val="2028 Baseline + Proposed Dev"/>
      <sheetName val="2028 Base Proposed Dev Veh"/>
      <sheetName val="2028 Base Proposed Dev PCU"/>
      <sheetName val="2036 Baseline"/>
      <sheetName val="2036 Baseline Vehs"/>
      <sheetName val="2036 V Flows"/>
      <sheetName val="2036 PCUs"/>
      <sheetName val="2036 PCU Flows"/>
      <sheetName val="2036 Baseline + Proposed Dev"/>
      <sheetName val="2036 Baseline +Prop Dev Veh"/>
      <sheetName val="2036 Base Proposed Dev PCU"/>
      <sheetName val="TEMPro Growth"/>
      <sheetName val="TEMPro Factors"/>
      <sheetName val="Airport Growth"/>
      <sheetName val="SRTM Distribution "/>
      <sheetName val="Airport Growth Fact"/>
      <sheetName val="Airport Flows - Vehs"/>
      <sheetName val="Airport Flows - PCUs"/>
      <sheetName val="AADT"/>
      <sheetName val="Costa Drive-Thru"/>
      <sheetName val="Costa Drive-Thru Dis."/>
    </sheetNames>
    <sheetDataSet>
      <sheetData sheetId="0"/>
      <sheetData sheetId="1">
        <row r="11">
          <cell r="D11" t="str">
            <v>Turning Count Spreadsheet_v0.10 MASTER (2025 Update).xlsx</v>
          </cell>
        </row>
        <row r="92">
          <cell r="E92">
            <v>45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asicSheet"/>
      <sheetName val="BasicSheet (2)"/>
    </sheetNames>
    <sheetDataSet>
      <sheetData sheetId="0"/>
      <sheetData sheetId="1">
        <row r="11">
          <cell r="N11">
            <v>1.0267999999999999</v>
          </cell>
          <cell r="O11">
            <v>1.022</v>
          </cell>
        </row>
        <row r="12">
          <cell r="N12">
            <v>1.0282</v>
          </cell>
          <cell r="O12">
            <v>1.0234000000000001</v>
          </cell>
        </row>
        <row r="13">
          <cell r="N13">
            <v>1.0254000000000001</v>
          </cell>
          <cell r="O13">
            <v>1.0206</v>
          </cell>
        </row>
        <row r="14">
          <cell r="N14">
            <v>1.0266</v>
          </cell>
          <cell r="O14">
            <v>1.0218</v>
          </cell>
        </row>
        <row r="15">
          <cell r="N15">
            <v>1.0499000000000001</v>
          </cell>
          <cell r="O15">
            <v>1.0394000000000001</v>
          </cell>
        </row>
        <row r="16">
          <cell r="N16">
            <v>1.0519000000000001</v>
          </cell>
          <cell r="O16">
            <v>1.0414000000000001</v>
          </cell>
        </row>
        <row r="17">
          <cell r="N17">
            <v>1.0488999999999999</v>
          </cell>
          <cell r="O17">
            <v>1.0383</v>
          </cell>
        </row>
        <row r="18">
          <cell r="N18">
            <v>1.0507</v>
          </cell>
          <cell r="O18">
            <v>1.0402</v>
          </cell>
        </row>
        <row r="19">
          <cell r="N19">
            <v>1.1119000000000001</v>
          </cell>
          <cell r="O19">
            <v>1.0911</v>
          </cell>
        </row>
        <row r="20">
          <cell r="N20">
            <v>1.1192</v>
          </cell>
          <cell r="O20">
            <v>1.0983000000000001</v>
          </cell>
        </row>
        <row r="21">
          <cell r="N21">
            <v>1.1149</v>
          </cell>
          <cell r="O21">
            <v>1.0940000000000001</v>
          </cell>
        </row>
        <row r="22">
          <cell r="N22">
            <v>1.1212</v>
          </cell>
          <cell r="O22">
            <v>1.1002000000000001</v>
          </cell>
        </row>
      </sheetData>
    </sheetDataSet>
  </externalBook>
</externalLink>
</file>

<file path=xl/theme/theme1.xml><?xml version="1.0" encoding="utf-8"?>
<a:theme xmlns:a="http://schemas.openxmlformats.org/drawingml/2006/main" name="Office Theme">
  <a:themeElements>
    <a:clrScheme name="Steer 2024">
      <a:dk1>
        <a:srgbClr val="161B21"/>
      </a:dk1>
      <a:lt1>
        <a:srgbClr val="FFFFFF"/>
      </a:lt1>
      <a:dk2>
        <a:srgbClr val="5C5F64"/>
      </a:dk2>
      <a:lt2>
        <a:srgbClr val="A2A4A6"/>
      </a:lt2>
      <a:accent1>
        <a:srgbClr val="00AFDE"/>
      </a:accent1>
      <a:accent2>
        <a:srgbClr val="0266C8"/>
      </a:accent2>
      <a:accent3>
        <a:srgbClr val="99CC33"/>
      </a:accent3>
      <a:accent4>
        <a:srgbClr val="33A02C"/>
      </a:accent4>
      <a:accent5>
        <a:srgbClr val="FFCC33"/>
      </a:accent5>
      <a:accent6>
        <a:srgbClr val="B11829"/>
      </a:accent6>
      <a:hlink>
        <a:srgbClr val="161B21"/>
      </a:hlink>
      <a:folHlink>
        <a:srgbClr val="161B21"/>
      </a:folHlink>
    </a:clrScheme>
    <a:fontScheme name="Steer Aptos">
      <a:majorFont>
        <a:latin typeface="Aptos"/>
        <a:ea typeface=""/>
        <a:cs typeface=""/>
      </a:majorFont>
      <a:minorFont>
        <a:latin typeface="Apto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Steer Blue 50%">
      <a:srgbClr val="80D7EF"/>
    </a:custClr>
    <a:custClr name="Steer Blue 20%">
      <a:srgbClr val="CCEFF9"/>
    </a:custClr>
    <a:custClr name="Steer Black 80%">
      <a:srgbClr val="45494D"/>
    </a:custClr>
    <a:custClr name="Steer Black 70%">
      <a:srgbClr val="5C5F64"/>
    </a:custClr>
    <a:custClr name="Steer Black 60%">
      <a:srgbClr val="73767A"/>
    </a:custClr>
    <a:custClr name="Steer Black 40%">
      <a:srgbClr val="A2A4A6"/>
    </a:custClr>
    <a:custClr name="Steer Black 20%">
      <a:srgbClr val="D0D1D3"/>
    </a:custClr>
    <a:custClr name="Steer Black 10%">
      <a:srgbClr val="E8E8E9"/>
    </a:custClr>
    <a:custClr name="Steer Black 5%">
      <a:srgbClr val="F3F4F4"/>
    </a:custClr>
    <a:custClr name="Steer Black 2%">
      <a:srgbClr val="FAFAFB"/>
    </a:custClr>
    <a:custClr name="Steer Blue">
      <a:srgbClr val="00AFDE"/>
    </a:custClr>
    <a:custClr name="Amberside Blue">
      <a:srgbClr val="0266C8"/>
    </a:custClr>
    <a:custClr name="Amberside Green">
      <a:srgbClr val="99CC33"/>
    </a:custClr>
    <a:custClr name="Dark Green">
      <a:srgbClr val="33A02C"/>
    </a:custClr>
    <a:custClr name="Yellow">
      <a:srgbClr val="FFCC33"/>
    </a:custClr>
    <a:custClr name="Red">
      <a:srgbClr val="CC3333"/>
    </a:custClr>
    <a:custClr name="Dark Orange">
      <a:srgbClr val="FF9933"/>
    </a:custClr>
    <a:custClr name="Pink">
      <a:srgbClr val="FF4BA1"/>
    </a:custClr>
    <a:custClr name="Lilac">
      <a:srgbClr val="A98BE7"/>
    </a:custClr>
    <a:custClr name="Plum">
      <a:srgbClr val="982D80"/>
    </a:custClr>
    <a:custClr name="Viridis 1">
      <a:srgbClr val="FDE725"/>
    </a:custClr>
    <a:custClr name="Viridis 2">
      <a:srgbClr val="A0DA39"/>
    </a:custClr>
    <a:custClr name="Viridis 3">
      <a:srgbClr val="4AC16D"/>
    </a:custClr>
    <a:custClr name="Viridis 4">
      <a:srgbClr val="1FA187"/>
    </a:custClr>
    <a:custClr name="Viridis 5">
      <a:srgbClr val="277F8E"/>
    </a:custClr>
    <a:custClr name="Viridis 6">
      <a:srgbClr val="365C8D"/>
    </a:custClr>
    <a:custClr name="Viridis 7">
      <a:srgbClr val="46327E"/>
    </a:custClr>
    <a:custClr name="Viridis 8">
      <a:srgbClr val="440154"/>
    </a:custClr>
    <a:custClr name="BLANK">
      <a:srgbClr val="FFFFFF"/>
    </a:custClr>
    <a:custClr name="BLANK">
      <a:srgbClr val="FFFFFF"/>
    </a:custClr>
    <a:custClr name="Magma 1">
      <a:srgbClr val="FCFDBF"/>
    </a:custClr>
    <a:custClr name="Magma 2">
      <a:srgbClr val="FEBB81"/>
    </a:custClr>
    <a:custClr name="Magma 3">
      <a:srgbClr val="F8765C"/>
    </a:custClr>
    <a:custClr name="Magma 4">
      <a:srgbClr val="D3436E"/>
    </a:custClr>
    <a:custClr name="Magma 5">
      <a:srgbClr val="982D80"/>
    </a:custClr>
    <a:custClr name="Magma 6">
      <a:srgbClr val="5F187F"/>
    </a:custClr>
    <a:custClr name="Magma 7">
      <a:srgbClr val="221150"/>
    </a:custClr>
    <a:custClr name="Magma 8">
      <a:srgbClr val="000004"/>
    </a:custClr>
    <a:custClr name="BLANK">
      <a:srgbClr val="FFFFFF"/>
    </a:custClr>
    <a:custClr name="BLANK">
      <a:srgbClr val="FFFFFF"/>
    </a:custClr>
  </a:custClr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7D545-18CC-4F5D-A9E1-0C0B258FD762}">
  <sheetPr>
    <tabColor rgb="FFFEEAD3"/>
    <pageSetUpPr fitToPage="1"/>
  </sheetPr>
  <dimension ref="A1:CU58"/>
  <sheetViews>
    <sheetView tabSelected="1" topLeftCell="A5" zoomScale="75" zoomScaleNormal="75" workbookViewId="0">
      <selection activeCell="O44" sqref="O44"/>
    </sheetView>
  </sheetViews>
  <sheetFormatPr defaultColWidth="9.140625" defaultRowHeight="13.5" x14ac:dyDescent="0.25"/>
  <cols>
    <col min="1" max="1" width="5" style="4" customWidth="1"/>
    <col min="2" max="2" width="11.7109375" customWidth="1"/>
    <col min="3" max="3" width="11.42578125" customWidth="1"/>
    <col min="4" max="4" width="12" customWidth="1"/>
    <col min="5" max="5" width="10.7109375" customWidth="1"/>
    <col min="6" max="6" width="9.140625" customWidth="1"/>
    <col min="7" max="7" width="12.140625" customWidth="1"/>
    <col min="8" max="8" width="12.5703125" customWidth="1"/>
    <col min="9" max="9" width="12.140625" customWidth="1"/>
    <col min="10" max="10" width="16.28515625" customWidth="1"/>
    <col min="11" max="11" width="10.5703125" customWidth="1"/>
    <col min="12" max="12" width="9.140625" customWidth="1"/>
    <col min="13" max="13" width="12.42578125" customWidth="1"/>
    <col min="14" max="14" width="11.42578125" customWidth="1"/>
    <col min="15" max="15" width="12" customWidth="1"/>
    <col min="16" max="16" width="17" customWidth="1"/>
    <col min="17" max="17" width="11" customWidth="1"/>
    <col min="18" max="18" width="9.140625" customWidth="1"/>
    <col min="19" max="19" width="12.42578125" customWidth="1"/>
    <col min="20" max="20" width="11.28515625" customWidth="1"/>
    <col min="21" max="21" width="9.140625" customWidth="1"/>
    <col min="22" max="22" width="17.5703125" customWidth="1"/>
    <col min="23" max="31" width="9.140625" customWidth="1"/>
  </cols>
  <sheetData>
    <row r="1" spans="1:99" x14ac:dyDescent="0.25">
      <c r="B1" s="1">
        <f>[1]Info!$B$1</f>
        <v>0</v>
      </c>
      <c r="C1" s="1">
        <f>SUM(A:A)</f>
        <v>0</v>
      </c>
    </row>
    <row r="2" spans="1:99" ht="17.25" x14ac:dyDescent="0.25">
      <c r="B2" s="2" t="str">
        <f>[1]Info!$D$8</f>
        <v>Blocwork (Eastleigh) LLP and Southampton International Airport Limited (SIAL)</v>
      </c>
      <c r="C2" s="2"/>
      <c r="D2" s="2"/>
      <c r="E2" s="2"/>
      <c r="F2" s="2"/>
      <c r="G2" s="2"/>
      <c r="H2" s="2"/>
      <c r="I2" s="2"/>
      <c r="J2" s="2"/>
      <c r="K2" s="2"/>
      <c r="L2" s="2"/>
      <c r="M2" s="2"/>
      <c r="N2" s="2"/>
      <c r="O2" s="2"/>
      <c r="P2" s="2"/>
      <c r="Q2" s="2"/>
      <c r="R2" s="2"/>
      <c r="S2" s="2"/>
      <c r="T2" s="2"/>
      <c r="U2" s="2"/>
      <c r="V2" s="2"/>
      <c r="W2" s="2"/>
      <c r="X2" s="2"/>
      <c r="Y2" s="2"/>
      <c r="Z2" s="2"/>
      <c r="AA2" s="2"/>
      <c r="AB2" s="2"/>
      <c r="AC2" s="2"/>
      <c r="AD2" s="2"/>
      <c r="AE2" s="2"/>
    </row>
    <row r="3" spans="1:99" ht="17.25" x14ac:dyDescent="0.25">
      <c r="B3" s="2" t="str">
        <f>[1]Info!$D$10</f>
        <v>Navigator Quarter</v>
      </c>
      <c r="C3" s="2"/>
      <c r="D3" s="2"/>
      <c r="E3" s="2"/>
      <c r="F3" s="2"/>
      <c r="G3" s="2"/>
      <c r="H3" s="2"/>
      <c r="I3" s="2"/>
      <c r="J3" s="2"/>
      <c r="K3" s="2"/>
      <c r="L3" s="2"/>
      <c r="M3" s="2"/>
      <c r="N3" s="2"/>
      <c r="O3" s="2"/>
      <c r="P3" s="2"/>
      <c r="Q3" s="2"/>
      <c r="R3" s="2"/>
      <c r="S3" s="2"/>
      <c r="T3" s="2"/>
      <c r="U3" s="2"/>
      <c r="V3" s="2"/>
      <c r="W3" s="2"/>
      <c r="X3" s="2"/>
      <c r="Y3" s="2"/>
      <c r="Z3" s="2"/>
      <c r="AA3" s="2"/>
      <c r="AB3" s="2"/>
      <c r="AC3" s="2"/>
      <c r="AD3" s="2"/>
      <c r="AE3" s="2"/>
    </row>
    <row r="4" spans="1:99" ht="17.25" x14ac:dyDescent="0.25">
      <c r="B4" s="2"/>
      <c r="C4" s="2"/>
      <c r="D4" s="2"/>
      <c r="E4" s="2"/>
      <c r="F4" s="2"/>
      <c r="G4" s="2"/>
      <c r="H4" s="2"/>
      <c r="I4" s="2"/>
      <c r="J4" s="2"/>
      <c r="K4" s="2"/>
      <c r="L4" s="2"/>
      <c r="M4" s="2"/>
      <c r="N4" s="2"/>
      <c r="O4" s="2"/>
      <c r="P4" s="2"/>
      <c r="Q4" s="2"/>
      <c r="R4" s="2"/>
      <c r="S4" s="2"/>
      <c r="T4" s="2"/>
      <c r="U4" s="2"/>
      <c r="V4" s="2"/>
      <c r="W4" s="2"/>
      <c r="X4" s="2"/>
      <c r="Y4" s="2"/>
      <c r="Z4" s="2"/>
      <c r="AA4" s="2"/>
      <c r="AB4" s="2"/>
      <c r="AC4" s="2"/>
      <c r="AD4" s="2"/>
      <c r="AE4" s="2"/>
    </row>
    <row r="6" spans="1:99" ht="17.25" x14ac:dyDescent="0.25">
      <c r="B6" s="2" t="s">
        <v>27</v>
      </c>
      <c r="C6" s="2"/>
      <c r="D6" s="2"/>
      <c r="E6" s="2"/>
      <c r="F6" s="2"/>
      <c r="G6" s="2"/>
      <c r="H6" s="2"/>
      <c r="I6" s="2"/>
      <c r="J6" s="2"/>
      <c r="K6" s="2"/>
      <c r="L6" s="2"/>
      <c r="M6" s="2"/>
      <c r="N6" s="2"/>
      <c r="O6" s="2"/>
      <c r="P6" s="2"/>
      <c r="Q6" s="2"/>
      <c r="R6" s="2"/>
      <c r="S6" s="2"/>
      <c r="T6" s="2"/>
      <c r="U6" s="2"/>
      <c r="V6" s="2"/>
      <c r="W6" s="2"/>
      <c r="X6" s="2"/>
      <c r="Y6" s="2"/>
      <c r="Z6" s="2"/>
      <c r="AA6" s="2"/>
      <c r="AB6" s="2"/>
      <c r="AC6" s="2"/>
      <c r="AD6" s="2"/>
      <c r="AE6" s="2"/>
    </row>
    <row r="7" spans="1:99" x14ac:dyDescent="0.25">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row>
    <row r="8" spans="1:99" x14ac:dyDescent="0.25">
      <c r="B8" s="42"/>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row>
    <row r="9" spans="1:99" ht="15" x14ac:dyDescent="0.25">
      <c r="B9" s="43"/>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row>
    <row r="10" spans="1:99" ht="15.75" thickBot="1" x14ac:dyDescent="0.3">
      <c r="B10" s="44" t="s">
        <v>16</v>
      </c>
      <c r="C10" s="44"/>
      <c r="D10" s="44"/>
      <c r="E10" s="44"/>
      <c r="F10" s="4"/>
      <c r="G10" s="44" t="s">
        <v>19</v>
      </c>
      <c r="H10" s="44"/>
      <c r="I10" s="44"/>
      <c r="J10" s="44"/>
      <c r="K10" s="44"/>
      <c r="L10" s="4"/>
      <c r="M10" s="44" t="s">
        <v>20</v>
      </c>
      <c r="N10" s="44"/>
      <c r="O10" s="44"/>
      <c r="P10" s="4"/>
      <c r="Q10" s="4"/>
      <c r="R10" s="4"/>
      <c r="S10" s="44" t="s">
        <v>21</v>
      </c>
      <c r="T10" s="44"/>
      <c r="U10" s="44"/>
      <c r="V10" s="4"/>
      <c r="W10" s="4"/>
      <c r="X10" s="4"/>
      <c r="Y10" s="4"/>
      <c r="Z10" s="4"/>
      <c r="AA10" s="4"/>
      <c r="AB10" s="4"/>
      <c r="AC10" s="4"/>
      <c r="AD10" s="4"/>
      <c r="AE10" s="4"/>
      <c r="AF10" s="4"/>
      <c r="AG10" s="4"/>
    </row>
    <row r="11" spans="1:99" ht="14.25" thickTop="1" x14ac:dyDescent="0.25">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row>
    <row r="12" spans="1:99" ht="38.25" x14ac:dyDescent="0.25">
      <c r="B12" s="6" t="s">
        <v>0</v>
      </c>
      <c r="C12" s="7" t="s">
        <v>1</v>
      </c>
      <c r="D12" s="7" t="s">
        <v>2</v>
      </c>
      <c r="E12" s="8" t="s">
        <v>3</v>
      </c>
      <c r="F12" s="9"/>
      <c r="G12" s="6" t="s">
        <v>0</v>
      </c>
      <c r="H12" s="7" t="s">
        <v>1</v>
      </c>
      <c r="I12" s="8" t="s">
        <v>3</v>
      </c>
      <c r="J12" s="10" t="s">
        <v>14</v>
      </c>
      <c r="K12" s="10" t="s">
        <v>18</v>
      </c>
      <c r="L12" s="13"/>
      <c r="M12" s="6" t="s">
        <v>0</v>
      </c>
      <c r="N12" s="7" t="s">
        <v>1</v>
      </c>
      <c r="O12" s="8" t="s">
        <v>3</v>
      </c>
      <c r="P12" s="10" t="s">
        <v>14</v>
      </c>
      <c r="Q12" s="10" t="s">
        <v>18</v>
      </c>
      <c r="R12" s="13"/>
      <c r="S12" s="6" t="s">
        <v>0</v>
      </c>
      <c r="T12" s="7" t="s">
        <v>1</v>
      </c>
      <c r="U12" s="8" t="s">
        <v>3</v>
      </c>
      <c r="V12" s="10" t="s">
        <v>14</v>
      </c>
      <c r="W12" s="10" t="s">
        <v>18</v>
      </c>
      <c r="X12" s="13"/>
      <c r="Y12" s="13"/>
      <c r="Z12" s="4"/>
      <c r="AA12" s="4"/>
      <c r="AB12" s="4"/>
      <c r="AC12" s="4"/>
      <c r="AD12" s="45"/>
      <c r="AE12" s="4"/>
      <c r="AF12" s="4"/>
      <c r="AG12" s="4"/>
    </row>
    <row r="13" spans="1:99" s="3" customFormat="1" x14ac:dyDescent="0.25">
      <c r="A13" s="4"/>
      <c r="B13" s="49" t="s">
        <v>4</v>
      </c>
      <c r="C13" s="12" t="s">
        <v>5</v>
      </c>
      <c r="D13" s="12">
        <f>'[3]BasicSheet (2)'!N11</f>
        <v>1.0267999999999999</v>
      </c>
      <c r="E13" s="12">
        <f>'[3]BasicSheet (2)'!O11</f>
        <v>1.022</v>
      </c>
      <c r="F13" s="13"/>
      <c r="G13" s="49" t="s">
        <v>4</v>
      </c>
      <c r="H13" s="12" t="s">
        <v>5</v>
      </c>
      <c r="I13" s="14">
        <v>0.95920000000000005</v>
      </c>
      <c r="J13" s="15" t="s">
        <v>17</v>
      </c>
      <c r="K13" s="16">
        <f t="shared" ref="K13:K24" si="0">(I13-E13)/E13</f>
        <v>-6.1448140900195659E-2</v>
      </c>
      <c r="L13" s="13"/>
      <c r="M13" s="49" t="s">
        <v>4</v>
      </c>
      <c r="N13" s="12" t="s">
        <v>5</v>
      </c>
      <c r="O13" s="14">
        <v>0.9587</v>
      </c>
      <c r="P13" s="15" t="s">
        <v>17</v>
      </c>
      <c r="Q13" s="16">
        <f t="shared" ref="Q13:Q24" si="1">(O13-E13)/E13</f>
        <v>-6.1937377690802368E-2</v>
      </c>
      <c r="R13" s="13"/>
      <c r="S13" s="49" t="s">
        <v>4</v>
      </c>
      <c r="T13" s="12" t="s">
        <v>5</v>
      </c>
      <c r="U13" s="14">
        <v>0.95860000000000001</v>
      </c>
      <c r="V13" s="15" t="s">
        <v>17</v>
      </c>
      <c r="W13" s="16">
        <f t="shared" ref="W13:W24" si="2">(U13-E13)/E13</f>
        <v>-6.2035225048923691E-2</v>
      </c>
      <c r="X13" s="13"/>
      <c r="Y13" s="13"/>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row>
    <row r="14" spans="1:99" s="3" customFormat="1" x14ac:dyDescent="0.25">
      <c r="A14" s="4"/>
      <c r="B14" s="49"/>
      <c r="C14" s="12" t="s">
        <v>6</v>
      </c>
      <c r="D14" s="12">
        <f>'[3]BasicSheet (2)'!N12</f>
        <v>1.0282</v>
      </c>
      <c r="E14" s="12">
        <f>'[3]BasicSheet (2)'!O12</f>
        <v>1.0234000000000001</v>
      </c>
      <c r="F14" s="13"/>
      <c r="G14" s="49"/>
      <c r="H14" s="12" t="s">
        <v>6</v>
      </c>
      <c r="I14" s="14">
        <v>1.0116000000000001</v>
      </c>
      <c r="J14" s="15" t="s">
        <v>17</v>
      </c>
      <c r="K14" s="16">
        <f t="shared" si="0"/>
        <v>-1.1530193472737963E-2</v>
      </c>
      <c r="L14" s="13"/>
      <c r="M14" s="49"/>
      <c r="N14" s="12" t="s">
        <v>6</v>
      </c>
      <c r="O14" s="34">
        <v>1.0111000000000001</v>
      </c>
      <c r="P14" s="15" t="s">
        <v>17</v>
      </c>
      <c r="Q14" s="16">
        <f t="shared" si="1"/>
        <v>-1.2018760992769177E-2</v>
      </c>
      <c r="R14" s="13"/>
      <c r="S14" s="49"/>
      <c r="T14" s="12" t="s">
        <v>6</v>
      </c>
      <c r="U14" s="34">
        <v>1.0109999999999999</v>
      </c>
      <c r="V14" s="15" t="s">
        <v>17</v>
      </c>
      <c r="W14" s="16">
        <f t="shared" si="2"/>
        <v>-1.2116474496775638E-2</v>
      </c>
      <c r="X14" s="13"/>
      <c r="Y14" s="13"/>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row>
    <row r="15" spans="1:99" x14ac:dyDescent="0.25">
      <c r="B15" s="49"/>
      <c r="C15" s="11" t="s">
        <v>7</v>
      </c>
      <c r="D15" s="11">
        <f>'[3]BasicSheet (2)'!N13</f>
        <v>1.0254000000000001</v>
      </c>
      <c r="E15" s="11">
        <f>'[3]BasicSheet (2)'!O13</f>
        <v>1.0206</v>
      </c>
      <c r="F15" s="13"/>
      <c r="G15" s="49"/>
      <c r="H15" s="11" t="s">
        <v>7</v>
      </c>
      <c r="I15" s="17">
        <v>1.0037</v>
      </c>
      <c r="J15" s="18"/>
      <c r="K15" s="19">
        <f t="shared" si="0"/>
        <v>-1.6558886929257218E-2</v>
      </c>
      <c r="L15" s="13"/>
      <c r="M15" s="49"/>
      <c r="N15" s="11" t="s">
        <v>7</v>
      </c>
      <c r="O15" s="35">
        <v>1.0032000000000001</v>
      </c>
      <c r="P15" s="25"/>
      <c r="Q15" s="19">
        <f t="shared" si="1"/>
        <v>-1.7048794826572469E-2</v>
      </c>
      <c r="R15" s="13"/>
      <c r="S15" s="49"/>
      <c r="T15" s="11" t="s">
        <v>7</v>
      </c>
      <c r="U15" s="35">
        <v>1.0031000000000001</v>
      </c>
      <c r="V15" s="25"/>
      <c r="W15" s="19">
        <f t="shared" si="2"/>
        <v>-1.7146776406035517E-2</v>
      </c>
      <c r="X15" s="13"/>
      <c r="Y15" s="13"/>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row>
    <row r="16" spans="1:99" x14ac:dyDescent="0.25">
      <c r="B16" s="49"/>
      <c r="C16" s="11" t="s">
        <v>8</v>
      </c>
      <c r="D16" s="11">
        <f>'[3]BasicSheet (2)'!N14</f>
        <v>1.0266</v>
      </c>
      <c r="E16" s="11">
        <f>'[3]BasicSheet (2)'!O14</f>
        <v>1.0218</v>
      </c>
      <c r="F16" s="13"/>
      <c r="G16" s="49"/>
      <c r="H16" s="11" t="s">
        <v>8</v>
      </c>
      <c r="I16" s="17">
        <v>1.0041</v>
      </c>
      <c r="J16" s="18"/>
      <c r="K16" s="19">
        <f t="shared" si="0"/>
        <v>-1.7322372284204392E-2</v>
      </c>
      <c r="L16" s="13"/>
      <c r="M16" s="49"/>
      <c r="N16" s="11" t="s">
        <v>8</v>
      </c>
      <c r="O16" s="35">
        <v>1.0036</v>
      </c>
      <c r="P16" s="25"/>
      <c r="Q16" s="19">
        <f t="shared" si="1"/>
        <v>-1.7811704834605591E-2</v>
      </c>
      <c r="R16" s="13"/>
      <c r="S16" s="49"/>
      <c r="T16" s="11" t="s">
        <v>8</v>
      </c>
      <c r="U16" s="35">
        <v>1.0035000000000001</v>
      </c>
      <c r="V16" s="25"/>
      <c r="W16" s="19">
        <f t="shared" si="2"/>
        <v>-1.7909571344685831E-2</v>
      </c>
      <c r="X16" s="13"/>
      <c r="Y16" s="13"/>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row>
    <row r="17" spans="1:99" s="3" customFormat="1" x14ac:dyDescent="0.25">
      <c r="A17" s="4"/>
      <c r="B17" s="49" t="s">
        <v>9</v>
      </c>
      <c r="C17" s="12" t="s">
        <v>5</v>
      </c>
      <c r="D17" s="12">
        <f>'[3]BasicSheet (2)'!N15</f>
        <v>1.0499000000000001</v>
      </c>
      <c r="E17" s="12">
        <f>'[3]BasicSheet (2)'!O15</f>
        <v>1.0394000000000001</v>
      </c>
      <c r="F17" s="13"/>
      <c r="G17" s="49" t="s">
        <v>9</v>
      </c>
      <c r="H17" s="12" t="s">
        <v>5</v>
      </c>
      <c r="I17" s="14">
        <v>1.0042</v>
      </c>
      <c r="J17" s="15" t="s">
        <v>17</v>
      </c>
      <c r="K17" s="16">
        <f t="shared" si="0"/>
        <v>-3.386569174523775E-2</v>
      </c>
      <c r="L17" s="13"/>
      <c r="M17" s="49" t="s">
        <v>9</v>
      </c>
      <c r="N17" s="12" t="s">
        <v>5</v>
      </c>
      <c r="O17" s="34">
        <v>1.0036</v>
      </c>
      <c r="P17" s="15" t="s">
        <v>17</v>
      </c>
      <c r="Q17" s="16">
        <f t="shared" si="1"/>
        <v>-3.444294785453151E-2</v>
      </c>
      <c r="R17" s="13"/>
      <c r="S17" s="49" t="s">
        <v>9</v>
      </c>
      <c r="T17" s="12" t="s">
        <v>5</v>
      </c>
      <c r="U17" s="34">
        <v>1.0037</v>
      </c>
      <c r="V17" s="15" t="s">
        <v>17</v>
      </c>
      <c r="W17" s="16">
        <f t="shared" si="2"/>
        <v>-3.4346738502982546E-2</v>
      </c>
      <c r="X17" s="13"/>
      <c r="Y17" s="13"/>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row>
    <row r="18" spans="1:99" s="3" customFormat="1" x14ac:dyDescent="0.25">
      <c r="A18" s="4"/>
      <c r="B18" s="49"/>
      <c r="C18" s="12" t="s">
        <v>6</v>
      </c>
      <c r="D18" s="12">
        <f>'[3]BasicSheet (2)'!N16</f>
        <v>1.0519000000000001</v>
      </c>
      <c r="E18" s="12">
        <f>'[3]BasicSheet (2)'!O16</f>
        <v>1.0414000000000001</v>
      </c>
      <c r="F18" s="13"/>
      <c r="G18" s="49"/>
      <c r="H18" s="12" t="s">
        <v>6</v>
      </c>
      <c r="I18" s="20">
        <v>1.0435000000000001</v>
      </c>
      <c r="J18" s="15" t="s">
        <v>17</v>
      </c>
      <c r="K18" s="46">
        <f t="shared" si="0"/>
        <v>2.0165162281543985E-3</v>
      </c>
      <c r="L18" s="13"/>
      <c r="M18" s="49"/>
      <c r="N18" s="12" t="s">
        <v>6</v>
      </c>
      <c r="O18" s="34">
        <v>1.0428999999999999</v>
      </c>
      <c r="P18" s="15" t="s">
        <v>17</v>
      </c>
      <c r="Q18" s="46">
        <f t="shared" si="1"/>
        <v>1.4403687343958467E-3</v>
      </c>
      <c r="R18" s="13"/>
      <c r="S18" s="49"/>
      <c r="T18" s="12" t="s">
        <v>6</v>
      </c>
      <c r="U18" s="36">
        <v>1.0429999999999999</v>
      </c>
      <c r="V18" s="15" t="s">
        <v>17</v>
      </c>
      <c r="W18" s="46">
        <f t="shared" si="2"/>
        <v>1.536393316688903E-3</v>
      </c>
      <c r="X18" s="13"/>
      <c r="Y18" s="13"/>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row>
    <row r="19" spans="1:99" x14ac:dyDescent="0.25">
      <c r="B19" s="49"/>
      <c r="C19" s="11" t="s">
        <v>7</v>
      </c>
      <c r="D19" s="11">
        <f>'[3]BasicSheet (2)'!N17</f>
        <v>1.0488999999999999</v>
      </c>
      <c r="E19" s="11">
        <f>'[3]BasicSheet (2)'!O17</f>
        <v>1.0383</v>
      </c>
      <c r="F19" s="13"/>
      <c r="G19" s="49"/>
      <c r="H19" s="11" t="s">
        <v>7</v>
      </c>
      <c r="I19" s="21">
        <v>1.0271999999999999</v>
      </c>
      <c r="J19" s="22"/>
      <c r="K19" s="19">
        <f t="shared" si="0"/>
        <v>-1.0690551863623336E-2</v>
      </c>
      <c r="L19" s="13"/>
      <c r="M19" s="49"/>
      <c r="N19" s="11" t="s">
        <v>7</v>
      </c>
      <c r="O19" s="35">
        <v>1.0266</v>
      </c>
      <c r="P19" s="25"/>
      <c r="Q19" s="19">
        <f t="shared" si="1"/>
        <v>-1.1268419531927231E-2</v>
      </c>
      <c r="R19" s="13"/>
      <c r="S19" s="49"/>
      <c r="T19" s="11" t="s">
        <v>7</v>
      </c>
      <c r="U19" s="40">
        <v>1.0267999999999999</v>
      </c>
      <c r="V19" s="25"/>
      <c r="W19" s="19">
        <f t="shared" si="2"/>
        <v>-1.1075796975825933E-2</v>
      </c>
      <c r="X19" s="13"/>
      <c r="Y19" s="13"/>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row>
    <row r="20" spans="1:99" x14ac:dyDescent="0.25">
      <c r="B20" s="49"/>
      <c r="C20" s="11" t="s">
        <v>8</v>
      </c>
      <c r="D20" s="11">
        <f>'[3]BasicSheet (2)'!N18</f>
        <v>1.0507</v>
      </c>
      <c r="E20" s="11">
        <f>'[3]BasicSheet (2)'!O18</f>
        <v>1.0402</v>
      </c>
      <c r="F20" s="13"/>
      <c r="G20" s="49"/>
      <c r="H20" s="11" t="s">
        <v>8</v>
      </c>
      <c r="I20" s="23">
        <v>1.0275000000000001</v>
      </c>
      <c r="J20" s="24"/>
      <c r="K20" s="19">
        <f t="shared" si="0"/>
        <v>-1.2209190540280652E-2</v>
      </c>
      <c r="L20" s="33"/>
      <c r="M20" s="49"/>
      <c r="N20" s="11" t="s">
        <v>8</v>
      </c>
      <c r="O20" s="35">
        <v>1.0268999999999999</v>
      </c>
      <c r="P20" s="25"/>
      <c r="Q20" s="19">
        <f t="shared" si="1"/>
        <v>-1.2786002691790126E-2</v>
      </c>
      <c r="R20" s="13"/>
      <c r="S20" s="49"/>
      <c r="T20" s="11" t="s">
        <v>8</v>
      </c>
      <c r="U20" s="35">
        <v>1.0269999999999999</v>
      </c>
      <c r="V20" s="25"/>
      <c r="W20" s="19">
        <f t="shared" si="2"/>
        <v>-1.2689867333205249E-2</v>
      </c>
      <c r="X20" s="13"/>
      <c r="Y20" s="13"/>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row>
    <row r="21" spans="1:99" s="3" customFormat="1" x14ac:dyDescent="0.25">
      <c r="A21" s="4"/>
      <c r="B21" s="49" t="s">
        <v>10</v>
      </c>
      <c r="C21" s="12" t="s">
        <v>5</v>
      </c>
      <c r="D21" s="12">
        <f>'[3]BasicSheet (2)'!N19</f>
        <v>1.1119000000000001</v>
      </c>
      <c r="E21" s="12">
        <f>'[3]BasicSheet (2)'!O19</f>
        <v>1.0911</v>
      </c>
      <c r="F21" s="13"/>
      <c r="G21" s="49" t="s">
        <v>10</v>
      </c>
      <c r="H21" s="12" t="s">
        <v>5</v>
      </c>
      <c r="I21" s="20">
        <v>1.2315</v>
      </c>
      <c r="J21" s="15" t="s">
        <v>17</v>
      </c>
      <c r="K21" s="46">
        <f t="shared" si="0"/>
        <v>0.12867748144074795</v>
      </c>
      <c r="L21" s="33"/>
      <c r="M21" s="49" t="s">
        <v>10</v>
      </c>
      <c r="N21" s="12" t="s">
        <v>5</v>
      </c>
      <c r="O21" s="36">
        <v>1.2315</v>
      </c>
      <c r="P21" s="39" t="s">
        <v>17</v>
      </c>
      <c r="Q21" s="46">
        <f t="shared" si="1"/>
        <v>0.12867748144074795</v>
      </c>
      <c r="R21" s="33"/>
      <c r="S21" s="49" t="s">
        <v>10</v>
      </c>
      <c r="T21" s="12" t="s">
        <v>5</v>
      </c>
      <c r="U21" s="36">
        <v>1.2342</v>
      </c>
      <c r="V21" s="15" t="s">
        <v>17</v>
      </c>
      <c r="W21" s="46">
        <f t="shared" si="2"/>
        <v>0.13115204839153149</v>
      </c>
      <c r="X21" s="33"/>
      <c r="Y21" s="33"/>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row>
    <row r="22" spans="1:99" s="3" customFormat="1" x14ac:dyDescent="0.25">
      <c r="A22" s="4"/>
      <c r="B22" s="49"/>
      <c r="C22" s="12" t="s">
        <v>6</v>
      </c>
      <c r="D22" s="12">
        <f>'[3]BasicSheet (2)'!N20</f>
        <v>1.1192</v>
      </c>
      <c r="E22" s="12">
        <f>'[3]BasicSheet (2)'!O20</f>
        <v>1.0983000000000001</v>
      </c>
      <c r="F22" s="13"/>
      <c r="G22" s="49"/>
      <c r="H22" s="12" t="s">
        <v>6</v>
      </c>
      <c r="I22" s="20">
        <v>1.1148</v>
      </c>
      <c r="J22" s="15" t="s">
        <v>17</v>
      </c>
      <c r="K22" s="46">
        <f t="shared" si="0"/>
        <v>1.5023217700081908E-2</v>
      </c>
      <c r="L22" s="13"/>
      <c r="M22" s="49"/>
      <c r="N22" s="12" t="s">
        <v>6</v>
      </c>
      <c r="O22" s="36">
        <v>1.1148</v>
      </c>
      <c r="P22" s="15" t="s">
        <v>17</v>
      </c>
      <c r="Q22" s="46">
        <f t="shared" si="1"/>
        <v>1.5023217700081908E-2</v>
      </c>
      <c r="R22" s="13"/>
      <c r="S22" s="49"/>
      <c r="T22" s="12" t="s">
        <v>6</v>
      </c>
      <c r="U22" s="36">
        <v>1.1172</v>
      </c>
      <c r="V22" s="15" t="s">
        <v>17</v>
      </c>
      <c r="W22" s="46">
        <f t="shared" si="2"/>
        <v>1.7208413001911969E-2</v>
      </c>
      <c r="X22" s="13"/>
      <c r="Y22" s="13"/>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row>
    <row r="23" spans="1:99" x14ac:dyDescent="0.25">
      <c r="B23" s="49"/>
      <c r="C23" s="11" t="s">
        <v>7</v>
      </c>
      <c r="D23" s="11">
        <f>'[3]BasicSheet (2)'!N21</f>
        <v>1.1149</v>
      </c>
      <c r="E23" s="11">
        <f>'[3]BasicSheet (2)'!O21</f>
        <v>1.0940000000000001</v>
      </c>
      <c r="F23" s="13"/>
      <c r="G23" s="49"/>
      <c r="H23" s="11" t="s">
        <v>7</v>
      </c>
      <c r="I23" s="23">
        <v>1.0770999999999999</v>
      </c>
      <c r="J23" s="25"/>
      <c r="K23" s="19">
        <f t="shared" si="0"/>
        <v>-1.544789762340049E-2</v>
      </c>
      <c r="L23" s="13"/>
      <c r="M23" s="49"/>
      <c r="N23" s="11" t="s">
        <v>7</v>
      </c>
      <c r="O23" s="35">
        <v>1.0770999999999999</v>
      </c>
      <c r="P23" s="25"/>
      <c r="Q23" s="19">
        <f t="shared" si="1"/>
        <v>-1.544789762340049E-2</v>
      </c>
      <c r="R23" s="13"/>
      <c r="S23" s="49"/>
      <c r="T23" s="11" t="s">
        <v>7</v>
      </c>
      <c r="U23" s="35">
        <v>1.0794999999999999</v>
      </c>
      <c r="V23" s="25"/>
      <c r="W23" s="19">
        <f t="shared" si="2"/>
        <v>-1.3254113345521186E-2</v>
      </c>
      <c r="X23" s="13"/>
      <c r="Y23" s="13"/>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row>
    <row r="24" spans="1:99" x14ac:dyDescent="0.25">
      <c r="B24" s="49"/>
      <c r="C24" s="11" t="s">
        <v>8</v>
      </c>
      <c r="D24" s="11">
        <f>'[3]BasicSheet (2)'!N22</f>
        <v>1.1212</v>
      </c>
      <c r="E24" s="11">
        <f>'[3]BasicSheet (2)'!O22</f>
        <v>1.1002000000000001</v>
      </c>
      <c r="F24" s="13"/>
      <c r="G24" s="49"/>
      <c r="H24" s="11" t="s">
        <v>8</v>
      </c>
      <c r="I24" s="23">
        <v>1.0770999999999999</v>
      </c>
      <c r="J24" s="24"/>
      <c r="K24" s="19">
        <f t="shared" si="0"/>
        <v>-2.0996182512270603E-2</v>
      </c>
      <c r="L24" s="13"/>
      <c r="M24" s="49"/>
      <c r="N24" s="11" t="s">
        <v>8</v>
      </c>
      <c r="O24" s="35">
        <v>1.0770999999999999</v>
      </c>
      <c r="P24" s="25"/>
      <c r="Q24" s="19">
        <f t="shared" si="1"/>
        <v>-2.0996182512270603E-2</v>
      </c>
      <c r="R24" s="13"/>
      <c r="S24" s="49"/>
      <c r="T24" s="11" t="s">
        <v>8</v>
      </c>
      <c r="U24" s="35">
        <v>1.0765</v>
      </c>
      <c r="V24" s="25"/>
      <c r="W24" s="19">
        <f t="shared" si="2"/>
        <v>-2.1541537902199648E-2</v>
      </c>
      <c r="X24" s="13"/>
      <c r="Y24" s="13"/>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row>
    <row r="25" spans="1:99" x14ac:dyDescent="0.25">
      <c r="B25" s="9"/>
      <c r="C25" s="9"/>
      <c r="D25" s="9"/>
      <c r="E25" s="9"/>
      <c r="F25" s="13"/>
      <c r="G25" s="9"/>
      <c r="H25" s="9"/>
      <c r="I25" s="9"/>
      <c r="J25" s="25"/>
      <c r="K25" s="19"/>
      <c r="L25" s="13"/>
      <c r="M25" s="9"/>
      <c r="N25" s="9"/>
      <c r="O25" s="26"/>
      <c r="P25" s="25"/>
      <c r="Q25" s="19"/>
      <c r="R25" s="13"/>
      <c r="S25" s="9"/>
      <c r="T25" s="9"/>
      <c r="U25" s="26"/>
      <c r="V25" s="25"/>
      <c r="W25" s="19"/>
      <c r="X25" s="13"/>
      <c r="Y25" s="13"/>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row>
    <row r="26" spans="1:99" ht="29.25" customHeight="1" x14ac:dyDescent="0.25">
      <c r="B26" s="49" t="s">
        <v>11</v>
      </c>
      <c r="C26" s="11" t="s">
        <v>5</v>
      </c>
      <c r="D26" s="11">
        <v>1.0223</v>
      </c>
      <c r="E26" s="27">
        <v>1.0118</v>
      </c>
      <c r="F26" s="28">
        <f>(I26-E26)/E26</f>
        <v>3.4690650326151325E-2</v>
      </c>
      <c r="G26" s="49" t="s">
        <v>11</v>
      </c>
      <c r="H26" s="11" t="s">
        <v>5</v>
      </c>
      <c r="I26" s="29">
        <v>1.0468999999999999</v>
      </c>
      <c r="J26" s="30" t="s">
        <v>22</v>
      </c>
      <c r="K26" s="47">
        <f t="shared" ref="K26:K33" si="3">(I26-E26)/E26</f>
        <v>3.4690650326151325E-2</v>
      </c>
      <c r="L26" s="13"/>
      <c r="M26" s="49" t="s">
        <v>11</v>
      </c>
      <c r="N26" s="11" t="s">
        <v>5</v>
      </c>
      <c r="O26" s="37">
        <v>1.0468</v>
      </c>
      <c r="P26" s="41" t="s">
        <v>28</v>
      </c>
      <c r="Q26" s="47">
        <f t="shared" ref="Q26:Q33" si="4">(O26-E26)/E26</f>
        <v>3.4591816564538365E-2</v>
      </c>
      <c r="R26" s="33"/>
      <c r="S26" s="49" t="s">
        <v>11</v>
      </c>
      <c r="T26" s="11" t="s">
        <v>5</v>
      </c>
      <c r="U26" s="37">
        <v>1.0469999999999999</v>
      </c>
      <c r="V26" s="41" t="s">
        <v>30</v>
      </c>
      <c r="W26" s="47">
        <f t="shared" ref="W26:W33" si="5">(U26-E26)/E26</f>
        <v>3.4789484087764277E-2</v>
      </c>
      <c r="X26" s="33"/>
      <c r="Y26" s="33"/>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row>
    <row r="27" spans="1:99" s="3" customFormat="1" x14ac:dyDescent="0.25">
      <c r="A27" s="4"/>
      <c r="B27" s="49"/>
      <c r="C27" s="12" t="s">
        <v>6</v>
      </c>
      <c r="D27" s="12">
        <v>1.0228999999999999</v>
      </c>
      <c r="E27" s="12">
        <v>1.0124</v>
      </c>
      <c r="F27" s="13"/>
      <c r="G27" s="49"/>
      <c r="H27" s="12" t="s">
        <v>6</v>
      </c>
      <c r="I27" s="20">
        <v>1.0315000000000001</v>
      </c>
      <c r="J27" s="15" t="s">
        <v>17</v>
      </c>
      <c r="K27" s="46">
        <f t="shared" si="3"/>
        <v>1.8866060845515724E-2</v>
      </c>
      <c r="L27" s="13"/>
      <c r="M27" s="49"/>
      <c r="N27" s="12" t="s">
        <v>6</v>
      </c>
      <c r="O27" s="36">
        <v>1.0315000000000001</v>
      </c>
      <c r="P27" s="15" t="s">
        <v>17</v>
      </c>
      <c r="Q27" s="46">
        <f t="shared" si="4"/>
        <v>1.8866060845515724E-2</v>
      </c>
      <c r="R27" s="13"/>
      <c r="S27" s="49"/>
      <c r="T27" s="12" t="s">
        <v>6</v>
      </c>
      <c r="U27" s="36">
        <v>1.0316000000000001</v>
      </c>
      <c r="V27" s="15" t="s">
        <v>17</v>
      </c>
      <c r="W27" s="46">
        <f t="shared" si="5"/>
        <v>1.8964836033188569E-2</v>
      </c>
      <c r="X27" s="13"/>
      <c r="Y27" s="13"/>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row>
    <row r="28" spans="1:99" x14ac:dyDescent="0.25">
      <c r="B28" s="49"/>
      <c r="C28" s="11" t="s">
        <v>7</v>
      </c>
      <c r="D28" s="11">
        <v>1.0226999999999999</v>
      </c>
      <c r="E28" s="27">
        <v>1.0122</v>
      </c>
      <c r="F28" s="13"/>
      <c r="G28" s="49"/>
      <c r="H28" s="11" t="s">
        <v>7</v>
      </c>
      <c r="I28" s="29">
        <v>1.0235000000000001</v>
      </c>
      <c r="J28" s="30"/>
      <c r="K28" s="47">
        <f t="shared" si="3"/>
        <v>1.1163801620233242E-2</v>
      </c>
      <c r="L28" s="13"/>
      <c r="M28" s="49"/>
      <c r="N28" s="11" t="s">
        <v>7</v>
      </c>
      <c r="O28" s="37">
        <v>1.0235000000000001</v>
      </c>
      <c r="P28" s="25"/>
      <c r="Q28" s="47">
        <f t="shared" si="4"/>
        <v>1.1163801620233242E-2</v>
      </c>
      <c r="R28" s="13"/>
      <c r="S28" s="49"/>
      <c r="T28" s="11" t="s">
        <v>7</v>
      </c>
      <c r="U28" s="37">
        <v>1.0236000000000001</v>
      </c>
      <c r="V28" s="25"/>
      <c r="W28" s="47">
        <f t="shared" si="5"/>
        <v>1.1262596324837065E-2</v>
      </c>
      <c r="X28" s="13"/>
      <c r="Y28" s="13"/>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row>
    <row r="29" spans="1:99" x14ac:dyDescent="0.25">
      <c r="B29" s="49"/>
      <c r="C29" s="11" t="s">
        <v>8</v>
      </c>
      <c r="D29" s="11">
        <v>1.0233000000000001</v>
      </c>
      <c r="E29" s="11">
        <v>1.0127999999999999</v>
      </c>
      <c r="F29" s="13"/>
      <c r="G29" s="49"/>
      <c r="H29" s="11" t="s">
        <v>8</v>
      </c>
      <c r="I29" s="29">
        <v>1.0233000000000001</v>
      </c>
      <c r="J29" s="30"/>
      <c r="K29" s="47">
        <f t="shared" si="3"/>
        <v>1.0367298578199227E-2</v>
      </c>
      <c r="L29" s="13"/>
      <c r="M29" s="49"/>
      <c r="N29" s="11" t="s">
        <v>8</v>
      </c>
      <c r="O29" s="38">
        <v>1.0233000000000001</v>
      </c>
      <c r="P29" s="25"/>
      <c r="Q29" s="47">
        <f t="shared" si="4"/>
        <v>1.0367298578199227E-2</v>
      </c>
      <c r="R29" s="13"/>
      <c r="S29" s="49"/>
      <c r="T29" s="11" t="s">
        <v>8</v>
      </c>
      <c r="U29" s="38">
        <v>1.0234000000000001</v>
      </c>
      <c r="V29" s="25"/>
      <c r="W29" s="47">
        <f t="shared" si="5"/>
        <v>1.0466034755134445E-2</v>
      </c>
      <c r="X29" s="13"/>
      <c r="Y29" s="13"/>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row>
    <row r="30" spans="1:99" ht="33" customHeight="1" x14ac:dyDescent="0.25">
      <c r="B30" s="49" t="s">
        <v>12</v>
      </c>
      <c r="C30" s="11" t="s">
        <v>5</v>
      </c>
      <c r="D30" s="11">
        <v>1.0821000000000001</v>
      </c>
      <c r="E30" s="11">
        <v>1.0613999999999999</v>
      </c>
      <c r="F30" s="13"/>
      <c r="G30" s="49" t="s">
        <v>12</v>
      </c>
      <c r="H30" s="11" t="s">
        <v>5</v>
      </c>
      <c r="I30" s="31">
        <v>1.2839</v>
      </c>
      <c r="J30" s="32" t="s">
        <v>23</v>
      </c>
      <c r="K30" s="48">
        <f t="shared" si="3"/>
        <v>0.20962879216129657</v>
      </c>
      <c r="L30" s="28"/>
      <c r="M30" s="49" t="s">
        <v>12</v>
      </c>
      <c r="N30" s="11" t="s">
        <v>5</v>
      </c>
      <c r="O30" s="38">
        <v>1.2845</v>
      </c>
      <c r="P30" s="41" t="s">
        <v>29</v>
      </c>
      <c r="Q30" s="48">
        <f t="shared" si="4"/>
        <v>0.21019408328622582</v>
      </c>
      <c r="R30" s="33"/>
      <c r="S30" s="49" t="s">
        <v>12</v>
      </c>
      <c r="T30" s="11" t="s">
        <v>5</v>
      </c>
      <c r="U30" s="38">
        <v>1.2874000000000001</v>
      </c>
      <c r="V30" s="41" t="s">
        <v>31</v>
      </c>
      <c r="W30" s="48">
        <f t="shared" si="5"/>
        <v>0.21292632372338441</v>
      </c>
      <c r="X30" s="33"/>
      <c r="Y30" s="33"/>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row>
    <row r="31" spans="1:99" s="3" customFormat="1" x14ac:dyDescent="0.25">
      <c r="A31" s="4"/>
      <c r="B31" s="49"/>
      <c r="C31" s="12" t="s">
        <v>6</v>
      </c>
      <c r="D31" s="12">
        <v>1.0878000000000001</v>
      </c>
      <c r="E31" s="12">
        <v>1.0669</v>
      </c>
      <c r="F31" s="13"/>
      <c r="G31" s="49"/>
      <c r="H31" s="12" t="s">
        <v>6</v>
      </c>
      <c r="I31" s="20">
        <v>1.1019000000000001</v>
      </c>
      <c r="J31" s="15" t="s">
        <v>17</v>
      </c>
      <c r="K31" s="46">
        <f t="shared" si="3"/>
        <v>3.280532383541114E-2</v>
      </c>
      <c r="L31" s="13"/>
      <c r="M31" s="49"/>
      <c r="N31" s="12" t="s">
        <v>6</v>
      </c>
      <c r="O31" s="36">
        <v>1.1024</v>
      </c>
      <c r="P31" s="15" t="s">
        <v>17</v>
      </c>
      <c r="Q31" s="46">
        <f t="shared" si="4"/>
        <v>3.3273971318774104E-2</v>
      </c>
      <c r="R31" s="13"/>
      <c r="S31" s="49"/>
      <c r="T31" s="12" t="s">
        <v>6</v>
      </c>
      <c r="U31" s="36">
        <v>1.1049</v>
      </c>
      <c r="V31" s="15" t="s">
        <v>17</v>
      </c>
      <c r="W31" s="46">
        <f t="shared" si="5"/>
        <v>3.5617208735589122E-2</v>
      </c>
      <c r="X31" s="13"/>
      <c r="Y31" s="13"/>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row>
    <row r="32" spans="1:99" x14ac:dyDescent="0.25">
      <c r="B32" s="49"/>
      <c r="C32" s="11" t="s">
        <v>7</v>
      </c>
      <c r="D32" s="11">
        <v>1.0865</v>
      </c>
      <c r="E32" s="11">
        <v>1.0657000000000001</v>
      </c>
      <c r="F32" s="13"/>
      <c r="G32" s="49"/>
      <c r="H32" s="11" t="s">
        <v>7</v>
      </c>
      <c r="I32" s="31">
        <v>1.0730999999999999</v>
      </c>
      <c r="J32" s="32"/>
      <c r="K32" s="47">
        <f t="shared" si="3"/>
        <v>6.9437928122359485E-3</v>
      </c>
      <c r="L32" s="13"/>
      <c r="M32" s="49"/>
      <c r="N32" s="11" t="s">
        <v>7</v>
      </c>
      <c r="O32" s="38">
        <v>1.0736000000000001</v>
      </c>
      <c r="P32" s="25"/>
      <c r="Q32" s="47">
        <f t="shared" si="4"/>
        <v>7.4129680022520569E-3</v>
      </c>
      <c r="R32" s="13"/>
      <c r="S32" s="49"/>
      <c r="T32" s="11" t="s">
        <v>7</v>
      </c>
      <c r="U32" s="38">
        <v>1.0760000000000001</v>
      </c>
      <c r="V32" s="25"/>
      <c r="W32" s="47">
        <f t="shared" si="5"/>
        <v>9.665008914328586E-3</v>
      </c>
      <c r="X32" s="13"/>
      <c r="Y32" s="13"/>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row>
    <row r="33" spans="2:36" x14ac:dyDescent="0.25">
      <c r="B33" s="49"/>
      <c r="C33" s="11" t="s">
        <v>8</v>
      </c>
      <c r="D33" s="11">
        <v>1.0913999999999999</v>
      </c>
      <c r="E33" s="11">
        <v>1.0705</v>
      </c>
      <c r="F33" s="13"/>
      <c r="G33" s="49"/>
      <c r="H33" s="11" t="s">
        <v>8</v>
      </c>
      <c r="I33" s="31">
        <v>1.0721000000000001</v>
      </c>
      <c r="J33" s="32"/>
      <c r="K33" s="47">
        <f t="shared" si="3"/>
        <v>1.4946286781878056E-3</v>
      </c>
      <c r="L33" s="13"/>
      <c r="M33" s="49"/>
      <c r="N33" s="11" t="s">
        <v>8</v>
      </c>
      <c r="O33" s="38">
        <v>1.0731999999999999</v>
      </c>
      <c r="P33" s="25"/>
      <c r="Q33" s="47">
        <f t="shared" si="4"/>
        <v>2.522185894441779E-3</v>
      </c>
      <c r="R33" s="13"/>
      <c r="S33" s="49"/>
      <c r="T33" s="11" t="s">
        <v>8</v>
      </c>
      <c r="U33" s="38">
        <v>1.0755999999999999</v>
      </c>
      <c r="V33" s="25"/>
      <c r="W33" s="47">
        <f t="shared" si="5"/>
        <v>4.7641289117233837E-3</v>
      </c>
      <c r="X33" s="13"/>
      <c r="Y33" s="13"/>
      <c r="Z33" s="4"/>
      <c r="AA33" s="4"/>
      <c r="AB33" s="4"/>
      <c r="AC33" s="4"/>
      <c r="AD33" s="4"/>
      <c r="AE33" s="4"/>
      <c r="AF33" s="4"/>
      <c r="AG33" s="4"/>
      <c r="AH33" s="4"/>
      <c r="AI33" s="4"/>
      <c r="AJ33" s="4"/>
    </row>
    <row r="34" spans="2:36" x14ac:dyDescent="0.25">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row>
    <row r="35" spans="2:36" x14ac:dyDescent="0.25">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row>
    <row r="36" spans="2:36" x14ac:dyDescent="0.25">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row>
    <row r="37" spans="2:36" x14ac:dyDescent="0.25">
      <c r="B37" s="4"/>
      <c r="C37" s="4"/>
      <c r="D37" s="4"/>
      <c r="E37" s="4"/>
      <c r="F37" s="4"/>
      <c r="G37" s="42" t="s">
        <v>15</v>
      </c>
      <c r="H37" s="4"/>
      <c r="I37" s="4"/>
      <c r="J37" s="4"/>
      <c r="K37" s="4"/>
      <c r="L37" s="4"/>
      <c r="M37" s="4"/>
      <c r="N37" s="4"/>
      <c r="O37" s="5"/>
      <c r="P37" s="4"/>
      <c r="Q37" s="4"/>
      <c r="R37" s="4"/>
      <c r="S37" s="4"/>
      <c r="T37" s="4"/>
      <c r="U37" s="4"/>
      <c r="V37" s="4"/>
      <c r="W37" s="4"/>
      <c r="X37" s="4"/>
      <c r="Y37" s="4"/>
      <c r="Z37" s="4"/>
      <c r="AA37" s="4"/>
      <c r="AB37" s="4"/>
      <c r="AC37" s="4"/>
      <c r="AD37" s="4"/>
      <c r="AE37" s="4"/>
      <c r="AF37" s="4"/>
      <c r="AG37" s="4"/>
      <c r="AH37" s="4"/>
      <c r="AI37" s="4"/>
      <c r="AJ37" s="4"/>
    </row>
    <row r="38" spans="2:36" x14ac:dyDescent="0.25">
      <c r="B38" s="4"/>
      <c r="C38" s="4"/>
      <c r="D38" s="4"/>
      <c r="E38" s="4"/>
      <c r="F38" s="4"/>
      <c r="G38" s="4" t="s">
        <v>25</v>
      </c>
      <c r="H38" s="4"/>
      <c r="I38" s="4"/>
      <c r="J38" s="4"/>
      <c r="K38" s="4"/>
      <c r="L38" s="4"/>
      <c r="M38" s="4"/>
      <c r="N38" s="4"/>
      <c r="O38" s="5"/>
      <c r="P38" s="4"/>
      <c r="Q38" s="4"/>
      <c r="R38" s="4"/>
      <c r="S38" s="4"/>
      <c r="T38" s="4"/>
      <c r="U38" s="4"/>
      <c r="V38" s="4"/>
      <c r="W38" s="4"/>
      <c r="X38" s="4"/>
      <c r="Y38" s="4"/>
      <c r="Z38" s="4"/>
      <c r="AA38" s="4"/>
      <c r="AB38" s="4"/>
      <c r="AC38" s="4"/>
      <c r="AD38" s="4"/>
      <c r="AE38" s="4"/>
      <c r="AF38" s="4"/>
      <c r="AG38" s="4"/>
      <c r="AH38" s="4"/>
      <c r="AI38" s="4"/>
      <c r="AJ38" s="4"/>
    </row>
    <row r="39" spans="2:36" x14ac:dyDescent="0.25">
      <c r="B39" s="4"/>
      <c r="C39" s="4"/>
      <c r="D39" s="4"/>
      <c r="E39" s="4"/>
      <c r="F39" s="4"/>
      <c r="G39" s="4" t="s">
        <v>26</v>
      </c>
      <c r="H39" s="4"/>
      <c r="I39" s="4"/>
      <c r="J39" s="4"/>
      <c r="K39" s="4"/>
      <c r="L39" s="4"/>
      <c r="M39" s="4"/>
      <c r="N39" s="4"/>
      <c r="O39" s="5"/>
      <c r="P39" s="4"/>
      <c r="Q39" s="4"/>
      <c r="R39" s="4"/>
      <c r="S39" s="4"/>
      <c r="T39" s="4"/>
      <c r="U39" s="4"/>
      <c r="V39" s="4"/>
      <c r="W39" s="4"/>
      <c r="X39" s="4"/>
      <c r="Y39" s="4"/>
      <c r="Z39" s="4"/>
      <c r="AA39" s="4"/>
      <c r="AB39" s="4"/>
      <c r="AC39" s="4"/>
      <c r="AD39" s="4"/>
      <c r="AE39" s="4"/>
      <c r="AF39" s="4"/>
      <c r="AG39" s="4"/>
      <c r="AH39" s="4"/>
      <c r="AI39" s="4"/>
      <c r="AJ39" s="4"/>
    </row>
    <row r="40" spans="2:36" x14ac:dyDescent="0.25">
      <c r="B40" s="4"/>
      <c r="C40" s="4"/>
      <c r="D40" s="4"/>
      <c r="E40" s="4"/>
      <c r="F40" s="4"/>
      <c r="G40" s="4" t="s">
        <v>32</v>
      </c>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row>
    <row r="41" spans="2:36" x14ac:dyDescent="0.25">
      <c r="B41" s="4"/>
      <c r="C41" s="4"/>
      <c r="D41" s="4"/>
      <c r="E41" s="4"/>
      <c r="F41" s="4"/>
      <c r="G41" s="4" t="s">
        <v>24</v>
      </c>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row>
    <row r="42" spans="2:36" x14ac:dyDescent="0.25">
      <c r="B42" s="4"/>
      <c r="C42" s="4"/>
      <c r="D42" s="4"/>
      <c r="E42" s="4"/>
      <c r="F42" s="4"/>
      <c r="G42" s="4" t="s">
        <v>33</v>
      </c>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row>
    <row r="43" spans="2:36" x14ac:dyDescent="0.25">
      <c r="B43" s="4"/>
      <c r="C43" s="4"/>
      <c r="D43" s="4"/>
      <c r="E43" s="4"/>
      <c r="F43" s="4"/>
      <c r="G43" s="4" t="s">
        <v>34</v>
      </c>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row>
    <row r="44" spans="2:36" x14ac:dyDescent="0.25">
      <c r="B44" s="4"/>
      <c r="C44" s="4"/>
      <c r="D44" s="4"/>
      <c r="E44" s="4"/>
      <c r="F44" s="4"/>
      <c r="G44" s="4" t="s">
        <v>35</v>
      </c>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row>
    <row r="45" spans="2:36" x14ac:dyDescent="0.2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row>
    <row r="46" spans="2:36" x14ac:dyDescent="0.2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row>
    <row r="58" spans="2:31" ht="17.25" x14ac:dyDescent="0.25">
      <c r="B58" s="2" t="s">
        <v>13</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row>
  </sheetData>
  <mergeCells count="20">
    <mergeCell ref="S13:S16"/>
    <mergeCell ref="S17:S20"/>
    <mergeCell ref="S21:S24"/>
    <mergeCell ref="S26:S29"/>
    <mergeCell ref="S30:S33"/>
    <mergeCell ref="G13:G16"/>
    <mergeCell ref="G17:G20"/>
    <mergeCell ref="G21:G24"/>
    <mergeCell ref="G26:G29"/>
    <mergeCell ref="G30:G33"/>
    <mergeCell ref="B13:B16"/>
    <mergeCell ref="B17:B20"/>
    <mergeCell ref="B21:B24"/>
    <mergeCell ref="B26:B29"/>
    <mergeCell ref="B30:B33"/>
    <mergeCell ref="M13:M16"/>
    <mergeCell ref="M17:M20"/>
    <mergeCell ref="M21:M24"/>
    <mergeCell ref="M26:M29"/>
    <mergeCell ref="M30:M33"/>
  </mergeCells>
  <dataValidations count="2">
    <dataValidation allowBlank="1" showInputMessage="1" showErrorMessage="1" prompt="Model check" sqref="B1" xr:uid="{483E2384-3658-47D6-B61E-C2B7A0AF2F15}"/>
    <dataValidation allowBlank="1" showInputMessage="1" showErrorMessage="1" prompt="Sheet check" sqref="C1" xr:uid="{216C3F96-A0E9-4D8B-B748-C5A914EA7BF1}"/>
  </dataValidations>
  <pageMargins left="0.70866141732283472" right="0.70866141732283472" top="0.74803149606299213" bottom="0.74803149606299213" header="0.31496062992125984" footer="0.31496062992125984"/>
  <pageSetup paperSize="9" scale="53" orientation="portrait" r:id="rId1"/>
  <headerFooter>
    <oddHeader>&amp;L&amp;F [&amp;A]&amp;R&amp;G</oddHeader>
    <oddFooter>&amp;LPrinted on &amp;D at &amp;T&amp;RPage &amp;P of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A24C4ACA4BD64F94D553868544A808" ma:contentTypeVersion="16" ma:contentTypeDescription="Create a new document." ma:contentTypeScope="" ma:versionID="b4306d62270cf3a900299aa685325c7f">
  <xsd:schema xmlns:xsd="http://www.w3.org/2001/XMLSchema" xmlns:xs="http://www.w3.org/2001/XMLSchema" xmlns:p="http://schemas.microsoft.com/office/2006/metadata/properties" xmlns:ns2="61fb682a-dd2a-434e-b1c0-26901c6e3ea7" xmlns:ns3="d644cbf3-b799-4cba-9f01-d9ee5dc86fe7" targetNamespace="http://schemas.microsoft.com/office/2006/metadata/properties" ma:root="true" ma:fieldsID="2c056736cf641116da304f1388ede53d" ns2:_="" ns3:_="">
    <xsd:import namespace="61fb682a-dd2a-434e-b1c0-26901c6e3ea7"/>
    <xsd:import namespace="d644cbf3-b799-4cba-9f01-d9ee5dc86fe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fb682a-dd2a-434e-b1c0-26901c6e3e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f122b98-da75-4a75-834d-1aae3a7db2e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44cbf3-b799-4cba-9f01-d9ee5dc86fe7"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1fb682a-dd2a-434e-b1c0-26901c6e3ea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408425C-BA9D-43B1-853E-6FA05DEF0363}"/>
</file>

<file path=customXml/itemProps2.xml><?xml version="1.0" encoding="utf-8"?>
<ds:datastoreItem xmlns:ds="http://schemas.openxmlformats.org/officeDocument/2006/customXml" ds:itemID="{44DDBF31-4479-46DC-A072-ED3E9B4BB7ED}"/>
</file>

<file path=customXml/itemProps3.xml><?xml version="1.0" encoding="utf-8"?>
<ds:datastoreItem xmlns:ds="http://schemas.openxmlformats.org/officeDocument/2006/customXml" ds:itemID="{E1FECD4A-29E3-4020-BBF1-F171EEC930E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TEMPro Factors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Hubbard</dc:creator>
  <cp:lastModifiedBy>Martin Hubbard</cp:lastModifiedBy>
  <dcterms:created xsi:type="dcterms:W3CDTF">2025-09-09T12:44:15Z</dcterms:created>
  <dcterms:modified xsi:type="dcterms:W3CDTF">2025-09-11T09:26:33Z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0x01010013A24C4ACA4BD64F94D553868544A808</vt:lpwstr>
  </property>
</Properties>
</file>